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120" windowWidth="19155" windowHeight="11625" activeTab="0"/>
  </bookViews>
  <sheets>
    <sheet name="9.S1a" sheetId="1" r:id="rId1"/>
    <sheet name="9.S1b" sheetId="2" r:id="rId2"/>
    <sheet name="Posterior Probabilities" sheetId="3" r:id="rId3"/>
    <sheet name="9.S2a" sheetId="4" r:id="rId4"/>
    <sheet name="9.S2c" sheetId="5" r:id="rId5"/>
  </sheets>
  <externalReferences>
    <externalReference r:id="rId8"/>
    <externalReference r:id="rId9"/>
  </externalReferences>
  <definedNames>
    <definedName name="__123Graph_A" hidden="1">'[2]Intro'!$M$26:$M$66</definedName>
    <definedName name="__123Graph_AFNTPOP" hidden="1">'[2]Intro'!$O$86:$O$126</definedName>
    <definedName name="__123Graph_AFNTQUE" hidden="1">'[2]Intro'!$AJ$65:$AJ$105</definedName>
    <definedName name="__123Graph_AMMS" hidden="1">'[2]Intro'!$M$26:$M$66</definedName>
    <definedName name="__123Graph_X" hidden="1">'[2]Intro'!$K$26:$K$66</definedName>
    <definedName name="__123Graph_XFNTPOP" hidden="1">'[2]Intro'!$M$86:$M$126</definedName>
    <definedName name="__123Graph_XFNTQUE" hidden="1">'[2]Intro'!$AI$65:$AI$105</definedName>
    <definedName name="__123Graph_XMMS" hidden="1">'[2]Intro'!$K$26:$K$66</definedName>
    <definedName name="A" localSheetId="4">1</definedName>
    <definedName name="ActualForecast">#REF!</definedName>
    <definedName name="AFinish">'[1]Global Oil LP'!$I$5</definedName>
    <definedName name="Alpha">#REF!</definedName>
    <definedName name="anscount" hidden="1">1</definedName>
    <definedName name="AStart">'[1]Global Oil LP'!$G$5</definedName>
    <definedName name="Available">#REF!</definedName>
    <definedName name="B" localSheetId="4">1</definedName>
    <definedName name="beta">#REF!</definedName>
    <definedName name="BFinish">'[1]Global Oil LP'!$I$6</definedName>
    <definedName name="BillOfMaterials">#REF!</definedName>
    <definedName name="BondFlow">#REF!</definedName>
    <definedName name="BStart">'[1]Global Oil LP'!$G$6</definedName>
    <definedName name="CFinish">'[1]Global Oil LP'!$I$7</definedName>
    <definedName name="CostOfService">#REF!</definedName>
    <definedName name="CostOfWaiting">#REF!</definedName>
    <definedName name="Cs">#REF!</definedName>
    <definedName name="CStart">'[1]Global Oil LP'!$G$7</definedName>
    <definedName name="Cw">#REF!</definedName>
    <definedName name="DFinish">'[1]Global Oil LP'!$I$8</definedName>
    <definedName name="DStart">'[1]Global Oil LP'!$G$8</definedName>
    <definedName name="EFinish">'[1]Global Oil LP'!$I$9</definedName>
    <definedName name="EStart">'[1]Global Oil LP'!$G$9</definedName>
    <definedName name="EstimatedTrend">#REF!</definedName>
    <definedName name="FFinish">'[1]Global Oil LP'!$I$10</definedName>
    <definedName name="Forecast">#REF!</definedName>
    <definedName name="ForecastingError">#REF!</definedName>
    <definedName name="FStart">'[1]Global Oil LP'!$G$10</definedName>
    <definedName name="GFinish">'[1]Global Oil LP'!$I$11</definedName>
    <definedName name="GStart">'[1]Global Oil LP'!$G$11</definedName>
    <definedName name="HFinish">'[1]Global Oil LP'!$I$12</definedName>
    <definedName name="HStart">'[1]Global Oil LP'!$G$12</definedName>
    <definedName name="IFinish">'[1]Global Oil LP'!$I$13</definedName>
    <definedName name="InitialEstimate">#REF!</definedName>
    <definedName name="InitialEstimateAverage">#REF!</definedName>
    <definedName name="InitialEstimateTrend">#REF!</definedName>
    <definedName name="InitialInvestment">#REF!</definedName>
    <definedName name="InitialTrend">#REF!</definedName>
    <definedName name="IStart">'[1]Global Oil LP'!$G$13</definedName>
    <definedName name="L">#REF!</definedName>
    <definedName name="Lambda">#REF!</definedName>
    <definedName name="LatestTrend">#REF!</definedName>
    <definedName name="limcount" hidden="1">1</definedName>
    <definedName name="Lq">#REF!</definedName>
    <definedName name="MAD">#REF!</definedName>
    <definedName name="MinimizeCosts" localSheetId="0">FALSE</definedName>
    <definedName name="MinimizeCosts" localSheetId="1">FALSE</definedName>
    <definedName name="MinimizeCosts" localSheetId="3">FALSE</definedName>
    <definedName name="MinimizeCosts" localSheetId="4">FALSE</definedName>
    <definedName name="MinimizeCosts">FALSE</definedName>
    <definedName name="MinimumBalance">#REF!</definedName>
    <definedName name="MinimumRequiredBalance">#REF!</definedName>
    <definedName name="MoneyMarketBalance">#REF!</definedName>
    <definedName name="MoneyMarketInterest">#REF!</definedName>
    <definedName name="MoneyMarketRate">#REF!</definedName>
    <definedName name="MSE">#REF!</definedName>
    <definedName name="Mu">#REF!</definedName>
    <definedName name="n">#REF!</definedName>
    <definedName name="NumberOfPeriods">#REF!</definedName>
    <definedName name="P0">#REF!</definedName>
    <definedName name="PensionFlow">#REF!</definedName>
    <definedName name="Pn">#REF!</definedName>
    <definedName name="ProductionQuantity">#REF!</definedName>
    <definedName name="Profit">#REF!</definedName>
    <definedName name="Rho">#REF!</definedName>
    <definedName name="RT">'9.S2c'!$F$22</definedName>
    <definedName name="s">#REF!</definedName>
    <definedName name="ScaledA" localSheetId="4">EXP(-Low/RT)/(EXP(-Low/RT)-EXP(-High/RT))</definedName>
    <definedName name="ScaledB" localSheetId="4">1/(EXP(-Low/RT)-EXP(-High/RT))</definedName>
    <definedName name="SeasonalFactor">#REF!</definedName>
    <definedName name="SeasonallyAdjustedForecast">#REF!</definedName>
    <definedName name="SeasonallyAdjustedValue">#REF!</definedName>
    <definedName name="sencount" hidden="1">3</definedName>
    <definedName name="sencount2" hidden="1">3</definedName>
    <definedName name="Time1">#REF!</definedName>
    <definedName name="Time2">#REF!</definedName>
    <definedName name="TotalCost">#REF!</definedName>
    <definedName name="TotalProfit">#REF!</definedName>
    <definedName name="TotalUsed">#REF!</definedName>
    <definedName name="TreeData" localSheetId="0">'9.S1a'!$GH$1001:$GV$1007</definedName>
    <definedName name="TreeData" localSheetId="1">'9.S1b'!$GH$1001:$GV$1015</definedName>
    <definedName name="TreeData" localSheetId="3">'9.S2a'!$GH$1001:$GV$1007</definedName>
    <definedName name="TreeData" localSheetId="4">'9.S2c'!$GH$1001:$GV$1007</definedName>
    <definedName name="TreeData">#REF!</definedName>
    <definedName name="TreeDiagBase" localSheetId="0">'9.S1a'!$A$1</definedName>
    <definedName name="TreeDiagBase" localSheetId="1">'9.S1b'!$A$1</definedName>
    <definedName name="TreeDiagBase" localSheetId="3">'9.S2a'!$A$1</definedName>
    <definedName name="TreeDiagBase" localSheetId="4">'9.S2c'!$A$1</definedName>
    <definedName name="TreeDiagBase">#REF!</definedName>
    <definedName name="TreeDiagram" localSheetId="0">'9.S1a'!$A$1:$K$19</definedName>
    <definedName name="TreeDiagram" localSheetId="1">'9.S1b'!$A$1:$O$39</definedName>
    <definedName name="TreeDiagram" localSheetId="3">'9.S2a'!$A$1:$O$19</definedName>
    <definedName name="TreeDiagram" localSheetId="4">'9.S2c'!$A$1:$O$20</definedName>
    <definedName name="TreeDiagram">#REF!</definedName>
    <definedName name="treeList" hidden="1">"11110000000000000000000000000000000000000000000000000000000000000000000000000000000000000000000000000000000000000000000000000000000000000000000000000000000000000000000000000000000000000000000000000000"</definedName>
    <definedName name="TrueValue">#REF!</definedName>
    <definedName name="TypeOfSeasonality">#REF!</definedName>
    <definedName name="units">#REF!</definedName>
    <definedName name="UnitsPurchased">#REF!</definedName>
    <definedName name="UseExpUtility" localSheetId="0">FALSE</definedName>
    <definedName name="UseExpUtility" localSheetId="1">FALSE</definedName>
    <definedName name="UseExpUtility" localSheetId="3">FALSE</definedName>
    <definedName name="UseExpUtility" localSheetId="4">TRUE</definedName>
    <definedName name="UseExpUtility">FALSE</definedName>
    <definedName name="W">#REF!</definedName>
    <definedName name="Wq">#REF!</definedName>
  </definedNames>
  <calcPr fullCalcOnLoad="1"/>
</workbook>
</file>

<file path=xl/sharedStrings.xml><?xml version="1.0" encoding="utf-8"?>
<sst xmlns="http://schemas.openxmlformats.org/spreadsheetml/2006/main" count="151" uniqueCount="46">
  <si>
    <t>Name</t>
  </si>
  <si>
    <t>Value</t>
  </si>
  <si>
    <t>Strong Sales</t>
  </si>
  <si>
    <t>Indiana (shared plant)</t>
  </si>
  <si>
    <t>Moderate Sales</t>
  </si>
  <si>
    <t>Georgia (dedicated)</t>
  </si>
  <si>
    <t>ID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</si>
  <si>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</si>
  <si>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</si>
  <si>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</si>
  <si>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</si>
  <si>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</si>
  <si>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</si>
  <si>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</si>
  <si>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</si>
  <si>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</si>
  <si>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</si>
  <si>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</si>
  <si>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</si>
  <si>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</si>
  <si>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</si>
  <si>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E</t>
  </si>
  <si>
    <t>T</t>
  </si>
  <si>
    <t>Positive Attitude</t>
  </si>
  <si>
    <t>Georgia (dedicated Plant)</t>
  </si>
  <si>
    <t>Negative Attitude</t>
  </si>
  <si>
    <t>Template for Posterior Probabilities</t>
  </si>
  <si>
    <t>Data:</t>
  </si>
  <si>
    <t>P(Finding | State)</t>
  </si>
  <si>
    <t>State of</t>
  </si>
  <si>
    <t>Prior</t>
  </si>
  <si>
    <t>Finding</t>
  </si>
  <si>
    <t>Nature</t>
  </si>
  <si>
    <t>Probability</t>
  </si>
  <si>
    <t>Posterior</t>
  </si>
  <si>
    <t>P(State | Finding)</t>
  </si>
  <si>
    <t>Probabilities:</t>
  </si>
  <si>
    <t>State of Nature</t>
  </si>
  <si>
    <t>P(Finding)</t>
  </si>
  <si>
    <t>Win</t>
  </si>
  <si>
    <t>Go to Trial</t>
  </si>
  <si>
    <t>No Additional Expenses</t>
  </si>
  <si>
    <t>Lose</t>
  </si>
  <si>
    <t>Must Pay Court Fees</t>
  </si>
  <si>
    <t>Settle</t>
  </si>
  <si>
    <t>RT =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</si>
</sst>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%"/>
    <numFmt numFmtId="170" formatCode="&quot;$&quot;#,##0.00"/>
    <numFmt numFmtId="171" formatCode="&quot;$&quot;#,##0"/>
    <numFmt numFmtId="172" formatCode="0.0000"/>
    <numFmt numFmtId="173" formatCode="0.000"/>
    <numFmt numFmtId="174" formatCode="0.000000"/>
    <numFmt numFmtId="175" formatCode="0.00000"/>
    <numFmt numFmtId="176" formatCode="&quot;$&quot;#,##0.0"/>
    <numFmt numFmtId="177" formatCode="0.0000000"/>
    <numFmt numFmtId="178" formatCode="0.0E+00"/>
    <numFmt numFmtId="179" formatCode="0E+00"/>
    <numFmt numFmtId="180" formatCode="0.000E+00"/>
    <numFmt numFmtId="181" formatCode="#,##0.0"/>
    <numFmt numFmtId="182" formatCode="0.00000000"/>
    <numFmt numFmtId="183" formatCode="General_)"/>
    <numFmt numFmtId="184" formatCode="0.0000_)"/>
    <numFmt numFmtId="185" formatCode="&quot;+&quot;&quot;$&quot;#,##0.00;&quot;-&quot;&quot;$&quot;#,##0.00;&quot;$&quot;0.00"/>
    <numFmt numFmtId="186" formatCode="&quot;+&quot;&quot;$&quot;#,##0;&quot;-&quot;&quot;$&quot;#,##0;&quot;$&quot;0"/>
    <numFmt numFmtId="187" formatCode="0.0000E+00;\&#10;"/>
    <numFmt numFmtId="188" formatCode="0.0000E+00;\槼"/>
    <numFmt numFmtId="189" formatCode="0.000E+00;\槼"/>
    <numFmt numFmtId="190" formatCode="0.00E+00;\槼"/>
    <numFmt numFmtId="191" formatCode="0.000000000"/>
    <numFmt numFmtId="192" formatCode="00000"/>
    <numFmt numFmtId="193" formatCode="0;\-0;;@"/>
    <numFmt numFmtId="194" formatCode="&quot;$&quot;0"/>
    <numFmt numFmtId="195" formatCode="&quot;$&quot;0.0"/>
    <numFmt numFmtId="196" formatCode="*0.00"/>
    <numFmt numFmtId="197" formatCode="&quot;$&quot;0.00"/>
    <numFmt numFmtId="198" formatCode="0.0000000000"/>
    <numFmt numFmtId="199" formatCode="0.00000000000"/>
    <numFmt numFmtId="200" formatCode="0.0000E+00"/>
    <numFmt numFmtId="201" formatCode="_(&quot;$&quot;* #,##0.000_);_(&quot;$&quot;* \(#,##0.000\);_(&quot;$&quot;* &quot;-&quot;??_);_(@_)"/>
    <numFmt numFmtId="202" formatCode="0_)"/>
    <numFmt numFmtId="203" formatCode="0.00_)"/>
    <numFmt numFmtId="204" formatCode="&quot;$&quot;#,##0.000_);\(&quot;$&quot;#,##0.000\)"/>
    <numFmt numFmtId="205" formatCode="&quot;$&quot;#,##0.0_);[Red]\(&quot;$&quot;#,##0.0\)"/>
    <numFmt numFmtId="206" formatCode="&quot;$&quot;#,##0.0_);\(&quot;$&quot;#,##0.0\)"/>
    <numFmt numFmtId="207" formatCode="0.000000000000"/>
    <numFmt numFmtId="208" formatCode="0.00000000000000%"/>
    <numFmt numFmtId="209" formatCode="0.00000000000000"/>
    <numFmt numFmtId="210" formatCode="0.0000000000000"/>
    <numFmt numFmtId="211" formatCode="&quot;$&quot;#,##0.000"/>
    <numFmt numFmtId="212" formatCode="&quot;$&quot;#,##0.0000"/>
    <numFmt numFmtId="213" formatCode="0.0E+00;\വ"/>
    <numFmt numFmtId="214" formatCode="0.00E+00;\വ"/>
  </numFmts>
  <fonts count="2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8"/>
      <color indexed="36"/>
      <name val=""/>
      <family val="0"/>
    </font>
    <font>
      <u val="single"/>
      <sz val="8"/>
      <color indexed="12"/>
      <name val=""/>
      <family val="0"/>
    </font>
    <font>
      <b/>
      <sz val="12"/>
      <name val="Verdana"/>
      <family val="0"/>
    </font>
    <font>
      <sz val="10"/>
      <name val="Verdana"/>
      <family val="0"/>
    </font>
    <font>
      <sz val="9"/>
      <name val="Verdan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Verdana"/>
      <family val="0"/>
    </font>
    <font>
      <sz val="8"/>
      <name val=""/>
      <family val="0"/>
    </font>
    <font>
      <sz val="10"/>
      <name val="MS Sans Serif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4" borderId="2" applyNumberFormat="0" applyFont="0" applyAlignment="0" applyProtection="0"/>
  </cellStyleXfs>
  <cellXfs count="46">
    <xf numFmtId="0" fontId="0" fillId="0" borderId="0" xfId="0" applyAlignment="1">
      <alignment/>
    </xf>
    <xf numFmtId="0" fontId="7" fillId="0" borderId="0" xfId="23">
      <alignment/>
      <protection/>
    </xf>
    <xf numFmtId="0" fontId="7" fillId="0" borderId="0" xfId="23" applyProtection="1">
      <alignment/>
      <protection locked="0"/>
    </xf>
    <xf numFmtId="0" fontId="11" fillId="0" borderId="0" xfId="24" applyFont="1" applyAlignment="1">
      <alignment horizontal="left"/>
      <protection/>
    </xf>
    <xf numFmtId="0" fontId="13" fillId="0" borderId="0" xfId="24" applyFont="1" applyAlignment="1">
      <alignment horizontal="center"/>
      <protection/>
    </xf>
    <xf numFmtId="0" fontId="12" fillId="0" borderId="3" xfId="24" applyFont="1" applyFill="1" applyBorder="1" applyAlignment="1">
      <alignment horizontal="left"/>
      <protection/>
    </xf>
    <xf numFmtId="0" fontId="13" fillId="0" borderId="4" xfId="24" applyFont="1" applyFill="1" applyBorder="1" applyAlignment="1">
      <alignment horizontal="center"/>
      <protection/>
    </xf>
    <xf numFmtId="0" fontId="13" fillId="0" borderId="5" xfId="24" applyFont="1" applyFill="1" applyBorder="1" applyAlignment="1">
      <alignment horizontal="center"/>
      <protection/>
    </xf>
    <xf numFmtId="0" fontId="13" fillId="0" borderId="6" xfId="24" applyFont="1" applyFill="1" applyBorder="1" applyAlignment="1">
      <alignment horizontal="center"/>
      <protection/>
    </xf>
    <xf numFmtId="0" fontId="13" fillId="0" borderId="7" xfId="24" applyFont="1" applyFill="1" applyBorder="1" applyAlignment="1">
      <alignment horizontal="center"/>
      <protection/>
    </xf>
    <xf numFmtId="0" fontId="13" fillId="0" borderId="8" xfId="24" applyFont="1" applyFill="1" applyBorder="1" applyAlignment="1">
      <alignment horizontal="center"/>
      <protection/>
    </xf>
    <xf numFmtId="0" fontId="13" fillId="3" borderId="9" xfId="24" applyFont="1" applyFill="1" applyBorder="1" applyAlignment="1">
      <alignment horizontal="center"/>
      <protection/>
    </xf>
    <xf numFmtId="0" fontId="13" fillId="3" borderId="10" xfId="24" applyFont="1" applyFill="1" applyBorder="1" applyAlignment="1">
      <alignment horizontal="center"/>
      <protection/>
    </xf>
    <xf numFmtId="0" fontId="13" fillId="3" borderId="5" xfId="24" applyFont="1" applyFill="1" applyBorder="1" applyAlignment="1">
      <alignment horizontal="center"/>
      <protection/>
    </xf>
    <xf numFmtId="0" fontId="13" fillId="3" borderId="6" xfId="24" applyFont="1" applyFill="1" applyBorder="1" applyAlignment="1">
      <alignment horizontal="center"/>
      <protection/>
    </xf>
    <xf numFmtId="0" fontId="13" fillId="3" borderId="0" xfId="24" applyFont="1" applyFill="1" applyBorder="1" applyAlignment="1">
      <alignment horizontal="center"/>
      <protection/>
    </xf>
    <xf numFmtId="0" fontId="13" fillId="3" borderId="11" xfId="24" applyFont="1" applyFill="1" applyBorder="1" applyAlignment="1">
      <alignment horizontal="center"/>
      <protection/>
    </xf>
    <xf numFmtId="0" fontId="13" fillId="3" borderId="12" xfId="24" applyFont="1" applyFill="1" applyBorder="1" applyAlignment="1">
      <alignment horizontal="center"/>
      <protection/>
    </xf>
    <xf numFmtId="0" fontId="13" fillId="3" borderId="13" xfId="24" applyFont="1" applyFill="1" applyBorder="1" applyAlignment="1">
      <alignment horizontal="center"/>
      <protection/>
    </xf>
    <xf numFmtId="0" fontId="13" fillId="3" borderId="14" xfId="24" applyFont="1" applyFill="1" applyBorder="1" applyAlignment="1">
      <alignment horizontal="center"/>
      <protection/>
    </xf>
    <xf numFmtId="0" fontId="13" fillId="3" borderId="15" xfId="24" applyFont="1" applyFill="1" applyBorder="1" applyAlignment="1">
      <alignment horizontal="center"/>
      <protection/>
    </xf>
    <xf numFmtId="0" fontId="12" fillId="0" borderId="16" xfId="24" applyFont="1" applyFill="1" applyBorder="1" applyAlignment="1">
      <alignment horizontal="left"/>
      <protection/>
    </xf>
    <xf numFmtId="0" fontId="13" fillId="0" borderId="17" xfId="24" applyFont="1" applyFill="1" applyBorder="1" applyAlignment="1">
      <alignment horizontal="center"/>
      <protection/>
    </xf>
    <xf numFmtId="0" fontId="12" fillId="0" borderId="18" xfId="24" applyFont="1" applyFill="1" applyBorder="1" applyAlignment="1">
      <alignment horizontal="left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13" fillId="4" borderId="21" xfId="24" applyNumberFormat="1" applyFont="1" applyFill="1" applyBorder="1" applyAlignment="1">
      <alignment horizontal="center"/>
      <protection/>
    </xf>
    <xf numFmtId="0" fontId="13" fillId="4" borderId="9" xfId="24" applyNumberFormat="1" applyFont="1" applyFill="1" applyBorder="1" applyAlignment="1">
      <alignment horizontal="center"/>
      <protection/>
    </xf>
    <xf numFmtId="0" fontId="13" fillId="4" borderId="10" xfId="24" applyNumberFormat="1" applyFont="1" applyFill="1" applyBorder="1" applyAlignment="1">
      <alignment horizontal="center"/>
      <protection/>
    </xf>
    <xf numFmtId="0" fontId="13" fillId="4" borderId="22" xfId="24" applyFont="1" applyFill="1" applyBorder="1" applyAlignment="1">
      <alignment horizontal="center"/>
      <protection/>
    </xf>
    <xf numFmtId="0" fontId="13" fillId="4" borderId="23" xfId="24" applyFont="1" applyFill="1" applyBorder="1" applyAlignment="1">
      <alignment horizontal="center"/>
      <protection/>
    </xf>
    <xf numFmtId="0" fontId="13" fillId="4" borderId="0" xfId="24" applyFont="1" applyFill="1" applyBorder="1" applyAlignment="1">
      <alignment horizontal="center"/>
      <protection/>
    </xf>
    <xf numFmtId="0" fontId="13" fillId="4" borderId="11" xfId="24" applyFont="1" applyFill="1" applyBorder="1" applyAlignment="1">
      <alignment horizontal="center"/>
      <protection/>
    </xf>
    <xf numFmtId="0" fontId="13" fillId="4" borderId="6" xfId="24" applyFont="1" applyFill="1" applyBorder="1" applyAlignment="1">
      <alignment horizontal="center"/>
      <protection/>
    </xf>
    <xf numFmtId="0" fontId="13" fillId="4" borderId="24" xfId="24" applyFont="1" applyFill="1" applyBorder="1" applyAlignment="1">
      <alignment horizontal="center"/>
      <protection/>
    </xf>
    <xf numFmtId="0" fontId="13" fillId="4" borderId="13" xfId="24" applyFont="1" applyFill="1" applyBorder="1" applyAlignment="1">
      <alignment horizontal="center"/>
      <protection/>
    </xf>
    <xf numFmtId="0" fontId="13" fillId="4" borderId="14" xfId="24" applyFont="1" applyFill="1" applyBorder="1" applyAlignment="1">
      <alignment horizontal="center"/>
      <protection/>
    </xf>
    <xf numFmtId="0" fontId="13" fillId="4" borderId="15" xfId="24" applyFont="1" applyFill="1" applyBorder="1" applyAlignment="1">
      <alignment horizontal="center"/>
      <protection/>
    </xf>
    <xf numFmtId="0" fontId="7" fillId="0" borderId="0" xfId="23" applyAlignment="1">
      <alignment horizontal="right"/>
      <protection/>
    </xf>
    <xf numFmtId="0" fontId="7" fillId="3" borderId="0" xfId="23" applyFill="1" applyAlignment="1">
      <alignment horizontal="left"/>
      <protection/>
    </xf>
    <xf numFmtId="0" fontId="13" fillId="0" borderId="25" xfId="24" applyFont="1" applyFill="1" applyBorder="1" applyAlignment="1">
      <alignment horizontal="center"/>
      <protection/>
    </xf>
    <xf numFmtId="0" fontId="13" fillId="0" borderId="26" xfId="24" applyFont="1" applyFill="1" applyBorder="1" applyAlignment="1">
      <alignment horizontal="center"/>
      <protection/>
    </xf>
    <xf numFmtId="0" fontId="13" fillId="0" borderId="27" xfId="24" applyFont="1" applyFill="1" applyBorder="1" applyAlignment="1">
      <alignment horizontal="center"/>
      <protection/>
    </xf>
    <xf numFmtId="0" fontId="13" fillId="0" borderId="28" xfId="24" applyFont="1" applyFill="1" applyBorder="1" applyAlignment="1">
      <alignment horizontal="center"/>
      <protection/>
    </xf>
    <xf numFmtId="0" fontId="13" fillId="0" borderId="0" xfId="24" applyFont="1" applyFill="1" applyBorder="1" applyAlignment="1">
      <alignment horizontal="center"/>
      <protection/>
    </xf>
    <xf numFmtId="0" fontId="13" fillId="0" borderId="11" xfId="24" applyFont="1" applyFill="1" applyBorder="1" applyAlignment="1">
      <alignment horizontal="center"/>
      <protection/>
    </xf>
  </cellXfs>
  <cellStyles count="13">
    <cellStyle name="Normal" xfId="0"/>
    <cellStyle name="Changing Cells" xfId="15"/>
    <cellStyle name="Comma" xfId="16"/>
    <cellStyle name="Comma [0]" xfId="17"/>
    <cellStyle name="Currency" xfId="18"/>
    <cellStyle name="Currency [0]" xfId="19"/>
    <cellStyle name="Data" xfId="20"/>
    <cellStyle name="Followed Hyperlink" xfId="21"/>
    <cellStyle name="Hyperlink" xfId="22"/>
    <cellStyle name="Normal_Answers 9.xls" xfId="23"/>
    <cellStyle name="Normal_Ch.10 - Decision Analysis.xls" xfId="24"/>
    <cellStyle name="Percent" xfId="25"/>
    <cellStyle name="Target Cel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52400" cy="152400"/>
    <xdr:sp>
      <xdr:nvSpPr>
        <xdr:cNvPr id="1" name="Oval 1"/>
        <xdr:cNvSpPr>
          <a:spLocks/>
        </xdr:cNvSpPr>
      </xdr:nvSpPr>
      <xdr:spPr>
        <a:xfrm>
          <a:off x="3219450" y="64770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4</xdr:row>
      <xdr:rowOff>76200</xdr:rowOff>
    </xdr:from>
    <xdr:to>
      <xdr:col>5</xdr:col>
      <xdr:colOff>0</xdr:colOff>
      <xdr:row>4</xdr:row>
      <xdr:rowOff>76200</xdr:rowOff>
    </xdr:to>
    <xdr:sp>
      <xdr:nvSpPr>
        <xdr:cNvPr id="2" name="Line 2"/>
        <xdr:cNvSpPr>
          <a:spLocks/>
        </xdr:cNvSpPr>
      </xdr:nvSpPr>
      <xdr:spPr>
        <a:xfrm>
          <a:off x="1333500" y="7239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76200</xdr:rowOff>
    </xdr:from>
    <xdr:to>
      <xdr:col>3</xdr:col>
      <xdr:colOff>0</xdr:colOff>
      <xdr:row>9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1095375" y="723900"/>
          <a:ext cx="238125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0</xdr:colOff>
      <xdr:row>14</xdr:row>
      <xdr:rowOff>0</xdr:rowOff>
    </xdr:from>
    <xdr:ext cx="152400" cy="152400"/>
    <xdr:sp>
      <xdr:nvSpPr>
        <xdr:cNvPr id="4" name="Oval 4"/>
        <xdr:cNvSpPr>
          <a:spLocks/>
        </xdr:cNvSpPr>
      </xdr:nvSpPr>
      <xdr:spPr>
        <a:xfrm>
          <a:off x="3219450" y="226695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14</xdr:row>
      <xdr:rowOff>76200</xdr:rowOff>
    </xdr:from>
    <xdr:to>
      <xdr:col>5</xdr:col>
      <xdr:colOff>0</xdr:colOff>
      <xdr:row>14</xdr:row>
      <xdr:rowOff>76200</xdr:rowOff>
    </xdr:to>
    <xdr:sp>
      <xdr:nvSpPr>
        <xdr:cNvPr id="5" name="Line 5"/>
        <xdr:cNvSpPr>
          <a:spLocks/>
        </xdr:cNvSpPr>
      </xdr:nvSpPr>
      <xdr:spPr>
        <a:xfrm>
          <a:off x="1333500" y="234315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3</xdr:col>
      <xdr:colOff>0</xdr:colOff>
      <xdr:row>14</xdr:row>
      <xdr:rowOff>76200</xdr:rowOff>
    </xdr:to>
    <xdr:sp>
      <xdr:nvSpPr>
        <xdr:cNvPr id="6" name="Line 6"/>
        <xdr:cNvSpPr>
          <a:spLocks/>
        </xdr:cNvSpPr>
      </xdr:nvSpPr>
      <xdr:spPr>
        <a:xfrm>
          <a:off x="1095375" y="1533525"/>
          <a:ext cx="238125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52400"/>
    <xdr:sp>
      <xdr:nvSpPr>
        <xdr:cNvPr id="7" name="Line 7"/>
        <xdr:cNvSpPr>
          <a:spLocks/>
        </xdr:cNvSpPr>
      </xdr:nvSpPr>
      <xdr:spPr>
        <a:xfrm>
          <a:off x="5495925" y="32385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</xdr:row>
      <xdr:rowOff>76200</xdr:rowOff>
    </xdr:from>
    <xdr:to>
      <xdr:col>9</xdr:col>
      <xdr:colOff>0</xdr:colOff>
      <xdr:row>2</xdr:row>
      <xdr:rowOff>76200</xdr:rowOff>
    </xdr:to>
    <xdr:sp>
      <xdr:nvSpPr>
        <xdr:cNvPr id="8" name="Line 8"/>
        <xdr:cNvSpPr>
          <a:spLocks/>
        </xdr:cNvSpPr>
      </xdr:nvSpPr>
      <xdr:spPr>
        <a:xfrm>
          <a:off x="3609975" y="40005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7</xdr:col>
      <xdr:colOff>0</xdr:colOff>
      <xdr:row>4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3371850" y="400050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0" cy="152400"/>
    <xdr:sp>
      <xdr:nvSpPr>
        <xdr:cNvPr id="10" name="Line 10"/>
        <xdr:cNvSpPr>
          <a:spLocks/>
        </xdr:cNvSpPr>
      </xdr:nvSpPr>
      <xdr:spPr>
        <a:xfrm>
          <a:off x="5495925" y="113347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7</xdr:row>
      <xdr:rowOff>76200</xdr:rowOff>
    </xdr:from>
    <xdr:to>
      <xdr:col>9</xdr:col>
      <xdr:colOff>0</xdr:colOff>
      <xdr:row>7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3609975" y="120967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76200</xdr:rowOff>
    </xdr:from>
    <xdr:to>
      <xdr:col>7</xdr:col>
      <xdr:colOff>0</xdr:colOff>
      <xdr:row>7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3371850" y="72390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12</xdr:row>
      <xdr:rowOff>0</xdr:rowOff>
    </xdr:from>
    <xdr:ext cx="0" cy="152400"/>
    <xdr:sp>
      <xdr:nvSpPr>
        <xdr:cNvPr id="13" name="Line 13"/>
        <xdr:cNvSpPr>
          <a:spLocks/>
        </xdr:cNvSpPr>
      </xdr:nvSpPr>
      <xdr:spPr>
        <a:xfrm>
          <a:off x="5495925" y="19431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12</xdr:row>
      <xdr:rowOff>76200</xdr:rowOff>
    </xdr:from>
    <xdr:to>
      <xdr:col>9</xdr:col>
      <xdr:colOff>0</xdr:colOff>
      <xdr:row>12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3609975" y="20193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7</xdr:col>
      <xdr:colOff>0</xdr:colOff>
      <xdr:row>14</xdr:row>
      <xdr:rowOff>76200</xdr:rowOff>
    </xdr:to>
    <xdr:sp>
      <xdr:nvSpPr>
        <xdr:cNvPr id="15" name="Line 15"/>
        <xdr:cNvSpPr>
          <a:spLocks/>
        </xdr:cNvSpPr>
      </xdr:nvSpPr>
      <xdr:spPr>
        <a:xfrm flipV="1">
          <a:off x="3371850" y="2019300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0" cy="152400"/>
    <xdr:sp>
      <xdr:nvSpPr>
        <xdr:cNvPr id="16" name="Line 16"/>
        <xdr:cNvSpPr>
          <a:spLocks/>
        </xdr:cNvSpPr>
      </xdr:nvSpPr>
      <xdr:spPr>
        <a:xfrm>
          <a:off x="5495925" y="275272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17</xdr:row>
      <xdr:rowOff>76200</xdr:rowOff>
    </xdr:from>
    <xdr:to>
      <xdr:col>9</xdr:col>
      <xdr:colOff>0</xdr:colOff>
      <xdr:row>17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3609975" y="282892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76200</xdr:rowOff>
    </xdr:from>
    <xdr:to>
      <xdr:col>7</xdr:col>
      <xdr:colOff>0</xdr:colOff>
      <xdr:row>17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3371850" y="234315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</xdr:col>
      <xdr:colOff>0</xdr:colOff>
      <xdr:row>9</xdr:row>
      <xdr:rowOff>0</xdr:rowOff>
    </xdr:from>
    <xdr:ext cx="152400" cy="152400"/>
    <xdr:sp>
      <xdr:nvSpPr>
        <xdr:cNvPr id="19" name="Rectangle 19"/>
        <xdr:cNvSpPr>
          <a:spLocks/>
        </xdr:cNvSpPr>
      </xdr:nvSpPr>
      <xdr:spPr>
        <a:xfrm>
          <a:off x="942975" y="1457325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9</xdr:row>
      <xdr:rowOff>76200</xdr:rowOff>
    </xdr:from>
    <xdr:to>
      <xdr:col>1</xdr:col>
      <xdr:colOff>0</xdr:colOff>
      <xdr:row>9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0" y="1533525"/>
          <a:ext cx="942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152400" cy="152400"/>
    <xdr:sp>
      <xdr:nvSpPr>
        <xdr:cNvPr id="1" name="Rectangle 1"/>
        <xdr:cNvSpPr>
          <a:spLocks/>
        </xdr:cNvSpPr>
      </xdr:nvSpPr>
      <xdr:spPr>
        <a:xfrm>
          <a:off x="2343150" y="1457325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9</xdr:row>
      <xdr:rowOff>76200</xdr:rowOff>
    </xdr:from>
    <xdr:to>
      <xdr:col>5</xdr:col>
      <xdr:colOff>0</xdr:colOff>
      <xdr:row>9</xdr:row>
      <xdr:rowOff>76200</xdr:rowOff>
    </xdr:to>
    <xdr:sp>
      <xdr:nvSpPr>
        <xdr:cNvPr id="2" name="Line 2"/>
        <xdr:cNvSpPr>
          <a:spLocks/>
        </xdr:cNvSpPr>
      </xdr:nvSpPr>
      <xdr:spPr>
        <a:xfrm>
          <a:off x="952500" y="1533525"/>
          <a:ext cx="1390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3</xdr:col>
      <xdr:colOff>0</xdr:colOff>
      <xdr:row>19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714375" y="1533525"/>
          <a:ext cx="238125" cy="1619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0</xdr:colOff>
      <xdr:row>29</xdr:row>
      <xdr:rowOff>0</xdr:rowOff>
    </xdr:from>
    <xdr:ext cx="152400" cy="152400"/>
    <xdr:sp>
      <xdr:nvSpPr>
        <xdr:cNvPr id="4" name="Rectangle 4"/>
        <xdr:cNvSpPr>
          <a:spLocks/>
        </xdr:cNvSpPr>
      </xdr:nvSpPr>
      <xdr:spPr>
        <a:xfrm>
          <a:off x="2343150" y="4695825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29</xdr:row>
      <xdr:rowOff>76200</xdr:rowOff>
    </xdr:from>
    <xdr:to>
      <xdr:col>5</xdr:col>
      <xdr:colOff>0</xdr:colOff>
      <xdr:row>29</xdr:row>
      <xdr:rowOff>76200</xdr:rowOff>
    </xdr:to>
    <xdr:sp>
      <xdr:nvSpPr>
        <xdr:cNvPr id="5" name="Line 5"/>
        <xdr:cNvSpPr>
          <a:spLocks/>
        </xdr:cNvSpPr>
      </xdr:nvSpPr>
      <xdr:spPr>
        <a:xfrm>
          <a:off x="952500" y="4772025"/>
          <a:ext cx="1390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76200</xdr:rowOff>
    </xdr:from>
    <xdr:to>
      <xdr:col>3</xdr:col>
      <xdr:colOff>0</xdr:colOff>
      <xdr:row>29</xdr:row>
      <xdr:rowOff>76200</xdr:rowOff>
    </xdr:to>
    <xdr:sp>
      <xdr:nvSpPr>
        <xdr:cNvPr id="6" name="Line 6"/>
        <xdr:cNvSpPr>
          <a:spLocks/>
        </xdr:cNvSpPr>
      </xdr:nvSpPr>
      <xdr:spPr>
        <a:xfrm>
          <a:off x="714375" y="3152775"/>
          <a:ext cx="238125" cy="1619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4</xdr:row>
      <xdr:rowOff>0</xdr:rowOff>
    </xdr:from>
    <xdr:ext cx="152400" cy="152400"/>
    <xdr:sp>
      <xdr:nvSpPr>
        <xdr:cNvPr id="7" name="Oval 7"/>
        <xdr:cNvSpPr>
          <a:spLocks/>
        </xdr:cNvSpPr>
      </xdr:nvSpPr>
      <xdr:spPr>
        <a:xfrm>
          <a:off x="4619625" y="64770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4</xdr:row>
      <xdr:rowOff>76200</xdr:rowOff>
    </xdr:from>
    <xdr:to>
      <xdr:col>9</xdr:col>
      <xdr:colOff>0</xdr:colOff>
      <xdr:row>4</xdr:row>
      <xdr:rowOff>76200</xdr:rowOff>
    </xdr:to>
    <xdr:sp>
      <xdr:nvSpPr>
        <xdr:cNvPr id="8" name="Line 8"/>
        <xdr:cNvSpPr>
          <a:spLocks/>
        </xdr:cNvSpPr>
      </xdr:nvSpPr>
      <xdr:spPr>
        <a:xfrm>
          <a:off x="2733675" y="7239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76200</xdr:rowOff>
    </xdr:from>
    <xdr:to>
      <xdr:col>7</xdr:col>
      <xdr:colOff>0</xdr:colOff>
      <xdr:row>9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2495550" y="723900"/>
          <a:ext cx="238125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14</xdr:row>
      <xdr:rowOff>0</xdr:rowOff>
    </xdr:from>
    <xdr:ext cx="152400" cy="152400"/>
    <xdr:sp>
      <xdr:nvSpPr>
        <xdr:cNvPr id="10" name="Oval 10"/>
        <xdr:cNvSpPr>
          <a:spLocks/>
        </xdr:cNvSpPr>
      </xdr:nvSpPr>
      <xdr:spPr>
        <a:xfrm>
          <a:off x="4619625" y="226695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14</xdr:row>
      <xdr:rowOff>76200</xdr:rowOff>
    </xdr:from>
    <xdr:to>
      <xdr:col>9</xdr:col>
      <xdr:colOff>0</xdr:colOff>
      <xdr:row>14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2733675" y="234315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76200</xdr:rowOff>
    </xdr:from>
    <xdr:to>
      <xdr:col>7</xdr:col>
      <xdr:colOff>0</xdr:colOff>
      <xdr:row>14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2495550" y="1533525"/>
          <a:ext cx="238125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2</xdr:row>
      <xdr:rowOff>0</xdr:rowOff>
    </xdr:from>
    <xdr:ext cx="0" cy="152400"/>
    <xdr:sp>
      <xdr:nvSpPr>
        <xdr:cNvPr id="13" name="Line 13"/>
        <xdr:cNvSpPr>
          <a:spLocks/>
        </xdr:cNvSpPr>
      </xdr:nvSpPr>
      <xdr:spPr>
        <a:xfrm>
          <a:off x="6105525" y="32385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2</xdr:row>
      <xdr:rowOff>76200</xdr:rowOff>
    </xdr:from>
    <xdr:to>
      <xdr:col>13</xdr:col>
      <xdr:colOff>0</xdr:colOff>
      <xdr:row>2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5010150" y="40005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76200</xdr:rowOff>
    </xdr:from>
    <xdr:to>
      <xdr:col>11</xdr:col>
      <xdr:colOff>0</xdr:colOff>
      <xdr:row>4</xdr:row>
      <xdr:rowOff>76200</xdr:rowOff>
    </xdr:to>
    <xdr:sp>
      <xdr:nvSpPr>
        <xdr:cNvPr id="15" name="Line 15"/>
        <xdr:cNvSpPr>
          <a:spLocks/>
        </xdr:cNvSpPr>
      </xdr:nvSpPr>
      <xdr:spPr>
        <a:xfrm flipV="1">
          <a:off x="4772025" y="400050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7</xdr:row>
      <xdr:rowOff>0</xdr:rowOff>
    </xdr:from>
    <xdr:ext cx="0" cy="152400"/>
    <xdr:sp>
      <xdr:nvSpPr>
        <xdr:cNvPr id="16" name="Line 16"/>
        <xdr:cNvSpPr>
          <a:spLocks/>
        </xdr:cNvSpPr>
      </xdr:nvSpPr>
      <xdr:spPr>
        <a:xfrm>
          <a:off x="6105525" y="113347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7</xdr:row>
      <xdr:rowOff>76200</xdr:rowOff>
    </xdr:from>
    <xdr:to>
      <xdr:col>13</xdr:col>
      <xdr:colOff>0</xdr:colOff>
      <xdr:row>7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5010150" y="120967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76200</xdr:rowOff>
    </xdr:from>
    <xdr:to>
      <xdr:col>11</xdr:col>
      <xdr:colOff>0</xdr:colOff>
      <xdr:row>7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4772025" y="72390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12</xdr:row>
      <xdr:rowOff>0</xdr:rowOff>
    </xdr:from>
    <xdr:ext cx="0" cy="152400"/>
    <xdr:sp>
      <xdr:nvSpPr>
        <xdr:cNvPr id="19" name="Line 19"/>
        <xdr:cNvSpPr>
          <a:spLocks/>
        </xdr:cNvSpPr>
      </xdr:nvSpPr>
      <xdr:spPr>
        <a:xfrm>
          <a:off x="6105525" y="19431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12</xdr:row>
      <xdr:rowOff>76200</xdr:rowOff>
    </xdr:from>
    <xdr:to>
      <xdr:col>13</xdr:col>
      <xdr:colOff>0</xdr:colOff>
      <xdr:row>12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5010150" y="201930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76200</xdr:rowOff>
    </xdr:from>
    <xdr:to>
      <xdr:col>11</xdr:col>
      <xdr:colOff>0</xdr:colOff>
      <xdr:row>14</xdr:row>
      <xdr:rowOff>76200</xdr:rowOff>
    </xdr:to>
    <xdr:sp>
      <xdr:nvSpPr>
        <xdr:cNvPr id="21" name="Line 21"/>
        <xdr:cNvSpPr>
          <a:spLocks/>
        </xdr:cNvSpPr>
      </xdr:nvSpPr>
      <xdr:spPr>
        <a:xfrm flipV="1">
          <a:off x="4772025" y="2019300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17</xdr:row>
      <xdr:rowOff>0</xdr:rowOff>
    </xdr:from>
    <xdr:ext cx="0" cy="152400"/>
    <xdr:sp>
      <xdr:nvSpPr>
        <xdr:cNvPr id="22" name="Line 22"/>
        <xdr:cNvSpPr>
          <a:spLocks/>
        </xdr:cNvSpPr>
      </xdr:nvSpPr>
      <xdr:spPr>
        <a:xfrm>
          <a:off x="6105525" y="275272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17</xdr:row>
      <xdr:rowOff>76200</xdr:rowOff>
    </xdr:from>
    <xdr:to>
      <xdr:col>13</xdr:col>
      <xdr:colOff>0</xdr:colOff>
      <xdr:row>17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5010150" y="282892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76200</xdr:rowOff>
    </xdr:from>
    <xdr:to>
      <xdr:col>11</xdr:col>
      <xdr:colOff>0</xdr:colOff>
      <xdr:row>17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4772025" y="234315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24</xdr:row>
      <xdr:rowOff>0</xdr:rowOff>
    </xdr:from>
    <xdr:ext cx="152400" cy="152400"/>
    <xdr:sp>
      <xdr:nvSpPr>
        <xdr:cNvPr id="25" name="Oval 25"/>
        <xdr:cNvSpPr>
          <a:spLocks/>
        </xdr:cNvSpPr>
      </xdr:nvSpPr>
      <xdr:spPr>
        <a:xfrm>
          <a:off x="4619625" y="388620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24</xdr:row>
      <xdr:rowOff>76200</xdr:rowOff>
    </xdr:from>
    <xdr:to>
      <xdr:col>9</xdr:col>
      <xdr:colOff>0</xdr:colOff>
      <xdr:row>24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2733675" y="39624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76200</xdr:rowOff>
    </xdr:from>
    <xdr:to>
      <xdr:col>7</xdr:col>
      <xdr:colOff>0</xdr:colOff>
      <xdr:row>29</xdr:row>
      <xdr:rowOff>76200</xdr:rowOff>
    </xdr:to>
    <xdr:sp>
      <xdr:nvSpPr>
        <xdr:cNvPr id="27" name="Line 27"/>
        <xdr:cNvSpPr>
          <a:spLocks/>
        </xdr:cNvSpPr>
      </xdr:nvSpPr>
      <xdr:spPr>
        <a:xfrm flipV="1">
          <a:off x="2495550" y="3962400"/>
          <a:ext cx="238125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34</xdr:row>
      <xdr:rowOff>0</xdr:rowOff>
    </xdr:from>
    <xdr:ext cx="152400" cy="152400"/>
    <xdr:sp>
      <xdr:nvSpPr>
        <xdr:cNvPr id="28" name="Oval 28"/>
        <xdr:cNvSpPr>
          <a:spLocks/>
        </xdr:cNvSpPr>
      </xdr:nvSpPr>
      <xdr:spPr>
        <a:xfrm>
          <a:off x="4619625" y="550545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34</xdr:row>
      <xdr:rowOff>76200</xdr:rowOff>
    </xdr:from>
    <xdr:to>
      <xdr:col>9</xdr:col>
      <xdr:colOff>0</xdr:colOff>
      <xdr:row>34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2733675" y="558165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76200</xdr:rowOff>
    </xdr:from>
    <xdr:to>
      <xdr:col>7</xdr:col>
      <xdr:colOff>0</xdr:colOff>
      <xdr:row>34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2495550" y="4772025"/>
          <a:ext cx="238125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22</xdr:row>
      <xdr:rowOff>0</xdr:rowOff>
    </xdr:from>
    <xdr:ext cx="0" cy="152400"/>
    <xdr:sp>
      <xdr:nvSpPr>
        <xdr:cNvPr id="31" name="Line 31"/>
        <xdr:cNvSpPr>
          <a:spLocks/>
        </xdr:cNvSpPr>
      </xdr:nvSpPr>
      <xdr:spPr>
        <a:xfrm>
          <a:off x="6105525" y="356235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22</xdr:row>
      <xdr:rowOff>76200</xdr:rowOff>
    </xdr:from>
    <xdr:to>
      <xdr:col>13</xdr:col>
      <xdr:colOff>0</xdr:colOff>
      <xdr:row>22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5010150" y="363855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76200</xdr:rowOff>
    </xdr:from>
    <xdr:to>
      <xdr:col>11</xdr:col>
      <xdr:colOff>0</xdr:colOff>
      <xdr:row>24</xdr:row>
      <xdr:rowOff>76200</xdr:rowOff>
    </xdr:to>
    <xdr:sp>
      <xdr:nvSpPr>
        <xdr:cNvPr id="33" name="Line 33"/>
        <xdr:cNvSpPr>
          <a:spLocks/>
        </xdr:cNvSpPr>
      </xdr:nvSpPr>
      <xdr:spPr>
        <a:xfrm flipV="1">
          <a:off x="4772025" y="3638550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27</xdr:row>
      <xdr:rowOff>0</xdr:rowOff>
    </xdr:from>
    <xdr:ext cx="0" cy="152400"/>
    <xdr:sp>
      <xdr:nvSpPr>
        <xdr:cNvPr id="34" name="Line 34"/>
        <xdr:cNvSpPr>
          <a:spLocks/>
        </xdr:cNvSpPr>
      </xdr:nvSpPr>
      <xdr:spPr>
        <a:xfrm>
          <a:off x="6105525" y="437197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27</xdr:row>
      <xdr:rowOff>76200</xdr:rowOff>
    </xdr:from>
    <xdr:to>
      <xdr:col>13</xdr:col>
      <xdr:colOff>0</xdr:colOff>
      <xdr:row>27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5010150" y="444817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76200</xdr:rowOff>
    </xdr:from>
    <xdr:to>
      <xdr:col>11</xdr:col>
      <xdr:colOff>0</xdr:colOff>
      <xdr:row>27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4772025" y="396240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32</xdr:row>
      <xdr:rowOff>0</xdr:rowOff>
    </xdr:from>
    <xdr:ext cx="0" cy="152400"/>
    <xdr:sp>
      <xdr:nvSpPr>
        <xdr:cNvPr id="37" name="Line 37"/>
        <xdr:cNvSpPr>
          <a:spLocks/>
        </xdr:cNvSpPr>
      </xdr:nvSpPr>
      <xdr:spPr>
        <a:xfrm>
          <a:off x="6105525" y="51816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32</xdr:row>
      <xdr:rowOff>76200</xdr:rowOff>
    </xdr:from>
    <xdr:to>
      <xdr:col>13</xdr:col>
      <xdr:colOff>0</xdr:colOff>
      <xdr:row>32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5010150" y="525780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76200</xdr:rowOff>
    </xdr:from>
    <xdr:to>
      <xdr:col>11</xdr:col>
      <xdr:colOff>0</xdr:colOff>
      <xdr:row>34</xdr:row>
      <xdr:rowOff>76200</xdr:rowOff>
    </xdr:to>
    <xdr:sp>
      <xdr:nvSpPr>
        <xdr:cNvPr id="39" name="Line 39"/>
        <xdr:cNvSpPr>
          <a:spLocks/>
        </xdr:cNvSpPr>
      </xdr:nvSpPr>
      <xdr:spPr>
        <a:xfrm flipV="1">
          <a:off x="4772025" y="5257800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37</xdr:row>
      <xdr:rowOff>0</xdr:rowOff>
    </xdr:from>
    <xdr:ext cx="0" cy="152400"/>
    <xdr:sp>
      <xdr:nvSpPr>
        <xdr:cNvPr id="40" name="Line 40"/>
        <xdr:cNvSpPr>
          <a:spLocks/>
        </xdr:cNvSpPr>
      </xdr:nvSpPr>
      <xdr:spPr>
        <a:xfrm>
          <a:off x="6105525" y="599122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37</xdr:row>
      <xdr:rowOff>76200</xdr:rowOff>
    </xdr:from>
    <xdr:to>
      <xdr:col>13</xdr:col>
      <xdr:colOff>0</xdr:colOff>
      <xdr:row>37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5010150" y="606742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76200</xdr:rowOff>
    </xdr:from>
    <xdr:to>
      <xdr:col>11</xdr:col>
      <xdr:colOff>0</xdr:colOff>
      <xdr:row>37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4772025" y="558165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</xdr:col>
      <xdr:colOff>0</xdr:colOff>
      <xdr:row>19</xdr:row>
      <xdr:rowOff>0</xdr:rowOff>
    </xdr:from>
    <xdr:ext cx="152400" cy="152400"/>
    <xdr:sp>
      <xdr:nvSpPr>
        <xdr:cNvPr id="43" name="Oval 43"/>
        <xdr:cNvSpPr>
          <a:spLocks/>
        </xdr:cNvSpPr>
      </xdr:nvSpPr>
      <xdr:spPr>
        <a:xfrm>
          <a:off x="561975" y="3076575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19</xdr:row>
      <xdr:rowOff>76200</xdr:rowOff>
    </xdr:from>
    <xdr:to>
      <xdr:col>1</xdr:col>
      <xdr:colOff>0</xdr:colOff>
      <xdr:row>19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0" y="3152775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152400" cy="161925"/>
    <xdr:sp>
      <xdr:nvSpPr>
        <xdr:cNvPr id="1" name="Oval 1"/>
        <xdr:cNvSpPr>
          <a:spLocks/>
        </xdr:cNvSpPr>
      </xdr:nvSpPr>
      <xdr:spPr>
        <a:xfrm>
          <a:off x="1962150" y="809625"/>
          <a:ext cx="1524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5</xdr:row>
      <xdr:rowOff>85725</xdr:rowOff>
    </xdr:from>
    <xdr:to>
      <xdr:col>5</xdr:col>
      <xdr:colOff>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14400" y="895350"/>
          <a:ext cx="1047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3</xdr:col>
      <xdr:colOff>0</xdr:colOff>
      <xdr:row>11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676275" y="895350"/>
          <a:ext cx="238125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0</xdr:colOff>
      <xdr:row>17</xdr:row>
      <xdr:rowOff>0</xdr:rowOff>
    </xdr:from>
    <xdr:ext cx="0" cy="161925"/>
    <xdr:sp>
      <xdr:nvSpPr>
        <xdr:cNvPr id="4" name="Line 4"/>
        <xdr:cNvSpPr>
          <a:spLocks/>
        </xdr:cNvSpPr>
      </xdr:nvSpPr>
      <xdr:spPr>
        <a:xfrm>
          <a:off x="1962150" y="27336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0</xdr:colOff>
      <xdr:row>17</xdr:row>
      <xdr:rowOff>85725</xdr:rowOff>
    </xdr:from>
    <xdr:to>
      <xdr:col>13</xdr:col>
      <xdr:colOff>0</xdr:colOff>
      <xdr:row>17</xdr:row>
      <xdr:rowOff>85725</xdr:rowOff>
    </xdr:to>
    <xdr:sp>
      <xdr:nvSpPr>
        <xdr:cNvPr id="5" name="Line 5"/>
        <xdr:cNvSpPr>
          <a:spLocks/>
        </xdr:cNvSpPr>
      </xdr:nvSpPr>
      <xdr:spPr>
        <a:xfrm>
          <a:off x="2114550" y="2819400"/>
          <a:ext cx="3562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85725</xdr:rowOff>
    </xdr:from>
    <xdr:to>
      <xdr:col>5</xdr:col>
      <xdr:colOff>0</xdr:colOff>
      <xdr:row>17</xdr:row>
      <xdr:rowOff>85725</xdr:rowOff>
    </xdr:to>
    <xdr:sp>
      <xdr:nvSpPr>
        <xdr:cNvPr id="6" name="Line 6"/>
        <xdr:cNvSpPr>
          <a:spLocks/>
        </xdr:cNvSpPr>
      </xdr:nvSpPr>
      <xdr:spPr>
        <a:xfrm>
          <a:off x="914400" y="2819400"/>
          <a:ext cx="1047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3</xdr:col>
      <xdr:colOff>0</xdr:colOff>
      <xdr:row>17</xdr:row>
      <xdr:rowOff>85725</xdr:rowOff>
    </xdr:to>
    <xdr:sp>
      <xdr:nvSpPr>
        <xdr:cNvPr id="7" name="Line 7"/>
        <xdr:cNvSpPr>
          <a:spLocks/>
        </xdr:cNvSpPr>
      </xdr:nvSpPr>
      <xdr:spPr>
        <a:xfrm>
          <a:off x="676275" y="1866900"/>
          <a:ext cx="238125" cy="952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61925"/>
    <xdr:sp>
      <xdr:nvSpPr>
        <xdr:cNvPr id="8" name="Line 8"/>
        <xdr:cNvSpPr>
          <a:spLocks/>
        </xdr:cNvSpPr>
      </xdr:nvSpPr>
      <xdr:spPr>
        <a:xfrm>
          <a:off x="3524250" y="32385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10</xdr:col>
      <xdr:colOff>0</xdr:colOff>
      <xdr:row>2</xdr:row>
      <xdr:rowOff>85725</xdr:rowOff>
    </xdr:from>
    <xdr:to>
      <xdr:col>13</xdr:col>
      <xdr:colOff>0</xdr:colOff>
      <xdr:row>2</xdr:row>
      <xdr:rowOff>85725</xdr:rowOff>
    </xdr:to>
    <xdr:sp>
      <xdr:nvSpPr>
        <xdr:cNvPr id="9" name="Line 9"/>
        <xdr:cNvSpPr>
          <a:spLocks/>
        </xdr:cNvSpPr>
      </xdr:nvSpPr>
      <xdr:spPr>
        <a:xfrm>
          <a:off x="3676650" y="409575"/>
          <a:ext cx="20002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85725</xdr:rowOff>
    </xdr:from>
    <xdr:to>
      <xdr:col>9</xdr:col>
      <xdr:colOff>0</xdr:colOff>
      <xdr:row>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2352675" y="4095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85725</xdr:rowOff>
    </xdr:from>
    <xdr:to>
      <xdr:col>7</xdr:col>
      <xdr:colOff>0</xdr:colOff>
      <xdr:row>5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2114550" y="409575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9</xdr:row>
      <xdr:rowOff>0</xdr:rowOff>
    </xdr:from>
    <xdr:ext cx="152400" cy="161925"/>
    <xdr:sp>
      <xdr:nvSpPr>
        <xdr:cNvPr id="12" name="Oval 12"/>
        <xdr:cNvSpPr>
          <a:spLocks/>
        </xdr:cNvSpPr>
      </xdr:nvSpPr>
      <xdr:spPr>
        <a:xfrm>
          <a:off x="3524250" y="1457325"/>
          <a:ext cx="1524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9</xdr:row>
      <xdr:rowOff>85725</xdr:rowOff>
    </xdr:from>
    <xdr:to>
      <xdr:col>9</xdr:col>
      <xdr:colOff>0</xdr:colOff>
      <xdr:row>9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2352675" y="15430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7</xdr:col>
      <xdr:colOff>0</xdr:colOff>
      <xdr:row>9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2114550" y="895350"/>
          <a:ext cx="238125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7</xdr:row>
      <xdr:rowOff>0</xdr:rowOff>
    </xdr:from>
    <xdr:ext cx="0" cy="161925"/>
    <xdr:sp>
      <xdr:nvSpPr>
        <xdr:cNvPr id="15" name="Line 15"/>
        <xdr:cNvSpPr>
          <a:spLocks/>
        </xdr:cNvSpPr>
      </xdr:nvSpPr>
      <xdr:spPr>
        <a:xfrm>
          <a:off x="5676900" y="11334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7</xdr:row>
      <xdr:rowOff>85725</xdr:rowOff>
    </xdr:from>
    <xdr:to>
      <xdr:col>13</xdr:col>
      <xdr:colOff>0</xdr:colOff>
      <xdr:row>7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3914775" y="1219200"/>
          <a:ext cx="1762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11</xdr:col>
      <xdr:colOff>0</xdr:colOff>
      <xdr:row>9</xdr:row>
      <xdr:rowOff>85725</xdr:rowOff>
    </xdr:to>
    <xdr:sp>
      <xdr:nvSpPr>
        <xdr:cNvPr id="17" name="Line 17"/>
        <xdr:cNvSpPr>
          <a:spLocks/>
        </xdr:cNvSpPr>
      </xdr:nvSpPr>
      <xdr:spPr>
        <a:xfrm flipV="1">
          <a:off x="3676650" y="1219200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12</xdr:row>
      <xdr:rowOff>0</xdr:rowOff>
    </xdr:from>
    <xdr:ext cx="0" cy="161925"/>
    <xdr:sp>
      <xdr:nvSpPr>
        <xdr:cNvPr id="18" name="Line 18"/>
        <xdr:cNvSpPr>
          <a:spLocks/>
        </xdr:cNvSpPr>
      </xdr:nvSpPr>
      <xdr:spPr>
        <a:xfrm>
          <a:off x="5676900" y="194310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12</xdr:row>
      <xdr:rowOff>85725</xdr:rowOff>
    </xdr:from>
    <xdr:to>
      <xdr:col>13</xdr:col>
      <xdr:colOff>0</xdr:colOff>
      <xdr:row>12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3914775" y="2028825"/>
          <a:ext cx="1762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11</xdr:col>
      <xdr:colOff>0</xdr:colOff>
      <xdr:row>12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3676650" y="154305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</xdr:col>
      <xdr:colOff>0</xdr:colOff>
      <xdr:row>11</xdr:row>
      <xdr:rowOff>0</xdr:rowOff>
    </xdr:from>
    <xdr:ext cx="152400" cy="161925"/>
    <xdr:sp>
      <xdr:nvSpPr>
        <xdr:cNvPr id="21" name="Rectangle 21"/>
        <xdr:cNvSpPr>
          <a:spLocks/>
        </xdr:cNvSpPr>
      </xdr:nvSpPr>
      <xdr:spPr>
        <a:xfrm>
          <a:off x="523875" y="1781175"/>
          <a:ext cx="15240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11</xdr:row>
      <xdr:rowOff>85725</xdr:rowOff>
    </xdr:from>
    <xdr:to>
      <xdr:col>1</xdr:col>
      <xdr:colOff>0</xdr:colOff>
      <xdr:row>11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0" y="186690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152400" cy="152400"/>
    <xdr:sp>
      <xdr:nvSpPr>
        <xdr:cNvPr id="1" name="Oval 1"/>
        <xdr:cNvSpPr>
          <a:spLocks/>
        </xdr:cNvSpPr>
      </xdr:nvSpPr>
      <xdr:spPr>
        <a:xfrm>
          <a:off x="2400300" y="809625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5</xdr:row>
      <xdr:rowOff>76200</xdr:rowOff>
    </xdr:from>
    <xdr:to>
      <xdr:col>5</xdr:col>
      <xdr:colOff>0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1333500" y="885825"/>
          <a:ext cx="106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3</xdr:col>
      <xdr:colOff>0</xdr:colOff>
      <xdr:row>11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1095375" y="885825"/>
          <a:ext cx="238125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0</xdr:colOff>
      <xdr:row>17</xdr:row>
      <xdr:rowOff>0</xdr:rowOff>
    </xdr:from>
    <xdr:ext cx="0" cy="152400"/>
    <xdr:sp>
      <xdr:nvSpPr>
        <xdr:cNvPr id="4" name="Line 4"/>
        <xdr:cNvSpPr>
          <a:spLocks/>
        </xdr:cNvSpPr>
      </xdr:nvSpPr>
      <xdr:spPr>
        <a:xfrm>
          <a:off x="2400300" y="27432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0</xdr:colOff>
      <xdr:row>17</xdr:row>
      <xdr:rowOff>76200</xdr:rowOff>
    </xdr:from>
    <xdr:to>
      <xdr:col>13</xdr:col>
      <xdr:colOff>0</xdr:colOff>
      <xdr:row>17</xdr:row>
      <xdr:rowOff>76200</xdr:rowOff>
    </xdr:to>
    <xdr:sp>
      <xdr:nvSpPr>
        <xdr:cNvPr id="5" name="Line 5"/>
        <xdr:cNvSpPr>
          <a:spLocks/>
        </xdr:cNvSpPr>
      </xdr:nvSpPr>
      <xdr:spPr>
        <a:xfrm>
          <a:off x="2552700" y="2819400"/>
          <a:ext cx="35147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76200</xdr:rowOff>
    </xdr:from>
    <xdr:to>
      <xdr:col>5</xdr:col>
      <xdr:colOff>0</xdr:colOff>
      <xdr:row>17</xdr:row>
      <xdr:rowOff>76200</xdr:rowOff>
    </xdr:to>
    <xdr:sp>
      <xdr:nvSpPr>
        <xdr:cNvPr id="6" name="Line 6"/>
        <xdr:cNvSpPr>
          <a:spLocks/>
        </xdr:cNvSpPr>
      </xdr:nvSpPr>
      <xdr:spPr>
        <a:xfrm>
          <a:off x="1333500" y="2819400"/>
          <a:ext cx="106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76200</xdr:rowOff>
    </xdr:from>
    <xdr:to>
      <xdr:col>3</xdr:col>
      <xdr:colOff>0</xdr:colOff>
      <xdr:row>17</xdr:row>
      <xdr:rowOff>76200</xdr:rowOff>
    </xdr:to>
    <xdr:sp>
      <xdr:nvSpPr>
        <xdr:cNvPr id="7" name="Line 7"/>
        <xdr:cNvSpPr>
          <a:spLocks/>
        </xdr:cNvSpPr>
      </xdr:nvSpPr>
      <xdr:spPr>
        <a:xfrm>
          <a:off x="1095375" y="1857375"/>
          <a:ext cx="238125" cy="962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52400"/>
    <xdr:sp>
      <xdr:nvSpPr>
        <xdr:cNvPr id="8" name="Line 8"/>
        <xdr:cNvSpPr>
          <a:spLocks/>
        </xdr:cNvSpPr>
      </xdr:nvSpPr>
      <xdr:spPr>
        <a:xfrm>
          <a:off x="3952875" y="32385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10</xdr:col>
      <xdr:colOff>0</xdr:colOff>
      <xdr:row>2</xdr:row>
      <xdr:rowOff>76200</xdr:rowOff>
    </xdr:from>
    <xdr:to>
      <xdr:col>13</xdr:col>
      <xdr:colOff>0</xdr:colOff>
      <xdr:row>2</xdr:row>
      <xdr:rowOff>76200</xdr:rowOff>
    </xdr:to>
    <xdr:sp>
      <xdr:nvSpPr>
        <xdr:cNvPr id="9" name="Line 9"/>
        <xdr:cNvSpPr>
          <a:spLocks/>
        </xdr:cNvSpPr>
      </xdr:nvSpPr>
      <xdr:spPr>
        <a:xfrm>
          <a:off x="4105275" y="400050"/>
          <a:ext cx="19621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76200</xdr:rowOff>
    </xdr:from>
    <xdr:to>
      <xdr:col>9</xdr:col>
      <xdr:colOff>0</xdr:colOff>
      <xdr:row>2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2790825" y="400050"/>
          <a:ext cx="1162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7</xdr:col>
      <xdr:colOff>0</xdr:colOff>
      <xdr:row>5</xdr:row>
      <xdr:rowOff>76200</xdr:rowOff>
    </xdr:to>
    <xdr:sp>
      <xdr:nvSpPr>
        <xdr:cNvPr id="11" name="Line 11"/>
        <xdr:cNvSpPr>
          <a:spLocks/>
        </xdr:cNvSpPr>
      </xdr:nvSpPr>
      <xdr:spPr>
        <a:xfrm flipV="1">
          <a:off x="2552700" y="40005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9</xdr:row>
      <xdr:rowOff>0</xdr:rowOff>
    </xdr:from>
    <xdr:ext cx="152400" cy="152400"/>
    <xdr:sp>
      <xdr:nvSpPr>
        <xdr:cNvPr id="12" name="Oval 12"/>
        <xdr:cNvSpPr>
          <a:spLocks/>
        </xdr:cNvSpPr>
      </xdr:nvSpPr>
      <xdr:spPr>
        <a:xfrm>
          <a:off x="3952875" y="1457325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9</xdr:row>
      <xdr:rowOff>76200</xdr:rowOff>
    </xdr:from>
    <xdr:to>
      <xdr:col>9</xdr:col>
      <xdr:colOff>0</xdr:colOff>
      <xdr:row>9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2790825" y="1533525"/>
          <a:ext cx="1162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76200</xdr:rowOff>
    </xdr:from>
    <xdr:to>
      <xdr:col>7</xdr:col>
      <xdr:colOff>0</xdr:colOff>
      <xdr:row>9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2552700" y="885825"/>
          <a:ext cx="238125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7</xdr:row>
      <xdr:rowOff>0</xdr:rowOff>
    </xdr:from>
    <xdr:ext cx="0" cy="152400"/>
    <xdr:sp>
      <xdr:nvSpPr>
        <xdr:cNvPr id="15" name="Line 15"/>
        <xdr:cNvSpPr>
          <a:spLocks/>
        </xdr:cNvSpPr>
      </xdr:nvSpPr>
      <xdr:spPr>
        <a:xfrm>
          <a:off x="6067425" y="113347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7</xdr:row>
      <xdr:rowOff>76200</xdr:rowOff>
    </xdr:from>
    <xdr:to>
      <xdr:col>13</xdr:col>
      <xdr:colOff>0</xdr:colOff>
      <xdr:row>7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4343400" y="1209675"/>
          <a:ext cx="172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76200</xdr:rowOff>
    </xdr:from>
    <xdr:to>
      <xdr:col>11</xdr:col>
      <xdr:colOff>0</xdr:colOff>
      <xdr:row>9</xdr:row>
      <xdr:rowOff>76200</xdr:rowOff>
    </xdr:to>
    <xdr:sp>
      <xdr:nvSpPr>
        <xdr:cNvPr id="17" name="Line 17"/>
        <xdr:cNvSpPr>
          <a:spLocks/>
        </xdr:cNvSpPr>
      </xdr:nvSpPr>
      <xdr:spPr>
        <a:xfrm flipV="1">
          <a:off x="4105275" y="1209675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12</xdr:row>
      <xdr:rowOff>0</xdr:rowOff>
    </xdr:from>
    <xdr:ext cx="0" cy="152400"/>
    <xdr:sp>
      <xdr:nvSpPr>
        <xdr:cNvPr id="18" name="Line 18"/>
        <xdr:cNvSpPr>
          <a:spLocks/>
        </xdr:cNvSpPr>
      </xdr:nvSpPr>
      <xdr:spPr>
        <a:xfrm>
          <a:off x="6067425" y="19431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12</xdr:row>
      <xdr:rowOff>76200</xdr:rowOff>
    </xdr:from>
    <xdr:to>
      <xdr:col>13</xdr:col>
      <xdr:colOff>0</xdr:colOff>
      <xdr:row>12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4343400" y="2019300"/>
          <a:ext cx="172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76200</xdr:rowOff>
    </xdr:from>
    <xdr:to>
      <xdr:col>11</xdr:col>
      <xdr:colOff>0</xdr:colOff>
      <xdr:row>12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4105275" y="1533525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</xdr:col>
      <xdr:colOff>0</xdr:colOff>
      <xdr:row>11</xdr:row>
      <xdr:rowOff>0</xdr:rowOff>
    </xdr:from>
    <xdr:ext cx="152400" cy="152400"/>
    <xdr:sp>
      <xdr:nvSpPr>
        <xdr:cNvPr id="21" name="Rectangle 21"/>
        <xdr:cNvSpPr>
          <a:spLocks/>
        </xdr:cNvSpPr>
      </xdr:nvSpPr>
      <xdr:spPr>
        <a:xfrm>
          <a:off x="942975" y="1781175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11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0" y="1857375"/>
          <a:ext cx="942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khillier\Documents\Mark\Teaching\Class%20Notes\MS7/10.%20Nonlinear%20Programming\Nonlin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%20Mark\QM501Y\Class%20Notes\18%20Queueing%20Applications\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P Example"/>
      <sheetName val="NLP Solver Table"/>
      <sheetName val="Portfolio"/>
      <sheetName val="Portfolio Solver Table"/>
      <sheetName val="Portfolio Alternative"/>
      <sheetName val="Portfolio 2"/>
      <sheetName val="Portfolio 2 Solver Table"/>
      <sheetName val="Outdoor Furniture NLP"/>
      <sheetName val="Outdoor Separable"/>
      <sheetName val="Advertising NLP"/>
      <sheetName val="Advertising vs. Sales"/>
      <sheetName val="Approximation"/>
      <sheetName val="Advertising Separable"/>
      <sheetName val="Global Oil"/>
      <sheetName val="Global Oil LP"/>
      <sheetName val="Global Oil with Crashing"/>
      <sheetName val="Global Oil with Crashing 2"/>
      <sheetName val="Demand Functions"/>
      <sheetName val="Pricing Model"/>
      <sheetName val="Profit vs. Price "/>
      <sheetName val="Pricing Model (CE)"/>
      <sheetName val="Airline Demand"/>
      <sheetName val="Airline Pricing Model"/>
      <sheetName val="Airline Pricing (Uniform Price)"/>
    </sheetNames>
    <sheetDataSet>
      <sheetData sheetId="14">
        <row r="5">
          <cell r="G5">
            <v>0</v>
          </cell>
          <cell r="I5">
            <v>21</v>
          </cell>
        </row>
        <row r="6">
          <cell r="G6">
            <v>0</v>
          </cell>
          <cell r="I6">
            <v>25</v>
          </cell>
        </row>
        <row r="7">
          <cell r="G7">
            <v>25</v>
          </cell>
          <cell r="I7">
            <v>45</v>
          </cell>
        </row>
        <row r="8">
          <cell r="G8">
            <v>45</v>
          </cell>
          <cell r="I8">
            <v>73</v>
          </cell>
        </row>
        <row r="9">
          <cell r="G9">
            <v>73</v>
          </cell>
          <cell r="I9">
            <v>121</v>
          </cell>
        </row>
        <row r="10">
          <cell r="G10">
            <v>45</v>
          </cell>
          <cell r="I10">
            <v>57</v>
          </cell>
        </row>
        <row r="11">
          <cell r="G11">
            <v>57</v>
          </cell>
          <cell r="I11">
            <v>82</v>
          </cell>
        </row>
        <row r="12">
          <cell r="G12">
            <v>57</v>
          </cell>
          <cell r="I12">
            <v>85</v>
          </cell>
        </row>
        <row r="13">
          <cell r="G13">
            <v>121</v>
          </cell>
          <cell r="I13">
            <v>136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ample #1"/>
      <sheetName val="Example #2"/>
      <sheetName val="McDonalds"/>
      <sheetName val="Wendys"/>
      <sheetName val="Telephone"/>
      <sheetName val="Specific"/>
      <sheetName val="General"/>
      <sheetName val="LL Bean"/>
      <sheetName val="LL Bean F"/>
      <sheetName val="Intro"/>
      <sheetName val="MMs"/>
      <sheetName val="finite queue length"/>
      <sheetName val="finite population"/>
      <sheetName val="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07"/>
  <sheetViews>
    <sheetView tabSelected="1" workbookViewId="0" topLeftCell="A1">
      <selection activeCell="A1" sqref="A1"/>
    </sheetView>
  </sheetViews>
  <sheetFormatPr defaultColWidth="9.00390625" defaultRowHeight="12"/>
  <cols>
    <col min="1" max="1" width="12.375" style="1" customWidth="1"/>
    <col min="2" max="2" width="2.00390625" style="1" customWidth="1"/>
    <col min="3" max="3" width="3.125" style="1" customWidth="1"/>
    <col min="4" max="5" width="12.375" style="1" customWidth="1"/>
    <col min="6" max="6" width="2.00390625" style="1" customWidth="1"/>
    <col min="7" max="7" width="3.125" style="1" customWidth="1"/>
    <col min="8" max="9" width="12.375" style="1" customWidth="1"/>
    <col min="10" max="10" width="2.00390625" style="1" customWidth="1"/>
    <col min="11" max="16384" width="12.375" style="1" customWidth="1"/>
  </cols>
  <sheetData>
    <row r="1" ht="12.75">
      <c r="H1" s="1">
        <v>0.6</v>
      </c>
    </row>
    <row r="2" ht="12.75">
      <c r="H2" s="1" t="s">
        <v>2</v>
      </c>
    </row>
    <row r="3" ht="12.75">
      <c r="K3" s="1">
        <f>SUM(H4,D6)</f>
        <v>4</v>
      </c>
    </row>
    <row r="4" spans="4:9" ht="12.75">
      <c r="D4" s="1" t="s">
        <v>3</v>
      </c>
      <c r="H4" s="1">
        <v>6</v>
      </c>
      <c r="I4" s="1">
        <f>K3</f>
        <v>4</v>
      </c>
    </row>
    <row r="5" ht="12.75"/>
    <row r="6" spans="4:8" ht="12.75">
      <c r="D6" s="1">
        <v>-2</v>
      </c>
      <c r="E6" s="1">
        <f>IF(ABS(1-SUM(H1,H6))&lt;=0.00001,SUM(H1*I4,H6*I9),NA())</f>
        <v>4.4</v>
      </c>
      <c r="H6" s="1">
        <v>0.4</v>
      </c>
    </row>
    <row r="7" ht="12.75">
      <c r="H7" s="1" t="s">
        <v>4</v>
      </c>
    </row>
    <row r="8" ht="12.75">
      <c r="K8" s="1">
        <f>SUM(H9,D6)</f>
        <v>5</v>
      </c>
    </row>
    <row r="9" spans="1:9" ht="12.75">
      <c r="A9" s="2"/>
      <c r="H9" s="1">
        <v>7</v>
      </c>
      <c r="I9" s="1">
        <f>K8</f>
        <v>5</v>
      </c>
    </row>
    <row r="10" ht="12.75">
      <c r="B10" s="1">
        <f>IF(A11=E6,1,IF(A11=E16,2))</f>
        <v>1</v>
      </c>
    </row>
    <row r="11" spans="1:8" ht="12.75">
      <c r="A11" s="1">
        <f>MAX(E6,E16)</f>
        <v>4.4</v>
      </c>
      <c r="H11" s="1">
        <v>0.6</v>
      </c>
    </row>
    <row r="12" ht="12.75">
      <c r="H12" s="1" t="s">
        <v>2</v>
      </c>
    </row>
    <row r="13" ht="12.75">
      <c r="K13" s="1">
        <f>SUM(H14,D16)</f>
        <v>6</v>
      </c>
    </row>
    <row r="14" spans="4:9" ht="12.75">
      <c r="D14" s="1" t="s">
        <v>5</v>
      </c>
      <c r="H14" s="1">
        <v>10</v>
      </c>
      <c r="I14" s="1">
        <f>K13</f>
        <v>6</v>
      </c>
    </row>
    <row r="15" ht="12.75"/>
    <row r="16" spans="4:8" ht="12.75">
      <c r="D16" s="1">
        <v>-4</v>
      </c>
      <c r="E16" s="1">
        <f>IF(ABS(1-SUM(H11,H16))&lt;=0.00001,SUM(H11*I14,H16*I19),NA())</f>
        <v>3.5999999999999996</v>
      </c>
      <c r="H16" s="1">
        <v>0.4</v>
      </c>
    </row>
    <row r="17" ht="12.75">
      <c r="H17" s="1" t="s">
        <v>4</v>
      </c>
    </row>
    <row r="18" ht="12.75">
      <c r="K18" s="1">
        <f>SUM(H19,D16)</f>
        <v>0</v>
      </c>
    </row>
    <row r="19" spans="8:9" ht="12.75">
      <c r="H19" s="1">
        <v>4</v>
      </c>
      <c r="I19" s="1">
        <f>K18</f>
        <v>0</v>
      </c>
    </row>
    <row r="1000" spans="190:204" ht="12.75">
      <c r="GH1000" s="1" t="s">
        <v>6</v>
      </c>
      <c r="GI1000" s="1" t="s">
        <v>0</v>
      </c>
      <c r="GJ1000" s="1" t="s">
        <v>1</v>
      </c>
      <c r="GK1000" s="1" t="s">
        <v>7</v>
      </c>
      <c r="GL1000" s="1" t="s">
        <v>8</v>
      </c>
      <c r="GM1000" s="1" t="s">
        <v>9</v>
      </c>
      <c r="GN1000" s="1" t="s">
        <v>10</v>
      </c>
      <c r="GO1000" s="1" t="s">
        <v>11</v>
      </c>
      <c r="GP1000" s="1" t="s">
        <v>12</v>
      </c>
      <c r="GQ1000" s="1" t="s">
        <v>13</v>
      </c>
      <c r="GR1000" s="1" t="s">
        <v>14</v>
      </c>
      <c r="GS1000" s="1" t="s">
        <v>15</v>
      </c>
      <c r="GT1000" s="1" t="s">
        <v>16</v>
      </c>
      <c r="GU1000" s="1" t="s">
        <v>17</v>
      </c>
      <c r="GV1000" s="1" t="s">
        <v>18</v>
      </c>
    </row>
    <row r="1001" spans="189:204" ht="12.75">
      <c r="GG1001" s="1">
        <v>0</v>
      </c>
      <c r="GH1001" s="1">
        <v>0</v>
      </c>
      <c r="GI1001" s="1" t="s">
        <v>19</v>
      </c>
      <c r="GJ1001" s="1">
        <v>0</v>
      </c>
      <c r="GK1001" s="1">
        <v>0</v>
      </c>
      <c r="GL1001" s="1">
        <v>0</v>
      </c>
      <c r="GM1001" s="1" t="s">
        <v>20</v>
      </c>
      <c r="GN1001" s="1">
        <v>2</v>
      </c>
      <c r="GO1001" s="1">
        <v>1</v>
      </c>
      <c r="GP1001" s="1">
        <v>2</v>
      </c>
      <c r="GQ1001" s="1">
        <v>0</v>
      </c>
      <c r="GR1001" s="1">
        <v>0</v>
      </c>
      <c r="GS1001" s="1">
        <v>0</v>
      </c>
      <c r="GT1001" s="1">
        <v>9</v>
      </c>
      <c r="GU1001" s="1">
        <v>1</v>
      </c>
      <c r="GV1001" s="1" t="b">
        <v>1</v>
      </c>
    </row>
    <row r="1002" spans="189:204" ht="12.75">
      <c r="GG1002" s="1">
        <v>2</v>
      </c>
      <c r="GH1002" s="1">
        <v>1</v>
      </c>
      <c r="GK1002" s="1">
        <v>0</v>
      </c>
      <c r="GL1002" s="1">
        <v>0</v>
      </c>
      <c r="GM1002" s="1" t="s">
        <v>21</v>
      </c>
      <c r="GN1002" s="1">
        <v>2</v>
      </c>
      <c r="GO1002" s="1">
        <v>3</v>
      </c>
      <c r="GP1002" s="1">
        <v>4</v>
      </c>
      <c r="GQ1002" s="1">
        <v>0</v>
      </c>
      <c r="GR1002" s="1">
        <v>0</v>
      </c>
      <c r="GS1002" s="1">
        <v>0</v>
      </c>
      <c r="GT1002" s="1">
        <v>4</v>
      </c>
      <c r="GU1002" s="1">
        <v>5</v>
      </c>
      <c r="GV1002" s="1" t="b">
        <v>1</v>
      </c>
    </row>
    <row r="1003" spans="189:204" ht="12.75">
      <c r="GG1003" s="1">
        <v>0</v>
      </c>
      <c r="GH1003" s="1">
        <v>2</v>
      </c>
      <c r="GK1003" s="1">
        <v>0</v>
      </c>
      <c r="GL1003" s="1">
        <v>0</v>
      </c>
      <c r="GM1003" s="1" t="s">
        <v>21</v>
      </c>
      <c r="GN1003" s="1">
        <v>2</v>
      </c>
      <c r="GO1003" s="1">
        <v>5</v>
      </c>
      <c r="GP1003" s="1">
        <v>6</v>
      </c>
      <c r="GQ1003" s="1">
        <v>0</v>
      </c>
      <c r="GR1003" s="1">
        <v>0</v>
      </c>
      <c r="GS1003" s="1">
        <v>0</v>
      </c>
      <c r="GT1003" s="1">
        <v>14</v>
      </c>
      <c r="GU1003" s="1">
        <v>5</v>
      </c>
      <c r="GV1003" s="1" t="b">
        <v>1</v>
      </c>
    </row>
    <row r="1004" spans="189:204" ht="12.75">
      <c r="GG1004" s="1">
        <v>5</v>
      </c>
      <c r="GH1004" s="1">
        <v>3</v>
      </c>
      <c r="GL1004" s="1">
        <v>1</v>
      </c>
      <c r="GM1004" s="1" t="s">
        <v>22</v>
      </c>
      <c r="GN1004" s="1">
        <v>0</v>
      </c>
      <c r="GO1004" s="1">
        <v>0</v>
      </c>
      <c r="GP1004" s="1">
        <v>0</v>
      </c>
      <c r="GQ1004" s="1">
        <v>0</v>
      </c>
      <c r="GR1004" s="1">
        <v>0</v>
      </c>
      <c r="GS1004" s="1">
        <v>0</v>
      </c>
      <c r="GT1004" s="1">
        <v>2</v>
      </c>
      <c r="GU1004" s="1">
        <v>9</v>
      </c>
      <c r="GV1004" s="1" t="b">
        <v>1</v>
      </c>
    </row>
    <row r="1005" spans="189:204" ht="12.75">
      <c r="GG1005" s="1">
        <v>6</v>
      </c>
      <c r="GH1005" s="1">
        <v>4</v>
      </c>
      <c r="GL1005" s="1">
        <v>1</v>
      </c>
      <c r="GM1005" s="1" t="s">
        <v>22</v>
      </c>
      <c r="GN1005" s="1">
        <v>0</v>
      </c>
      <c r="GO1005" s="1">
        <v>0</v>
      </c>
      <c r="GP1005" s="1">
        <v>0</v>
      </c>
      <c r="GQ1005" s="1">
        <v>0</v>
      </c>
      <c r="GR1005" s="1">
        <v>0</v>
      </c>
      <c r="GS1005" s="1">
        <v>0</v>
      </c>
      <c r="GT1005" s="1">
        <v>7</v>
      </c>
      <c r="GU1005" s="1">
        <v>9</v>
      </c>
      <c r="GV1005" s="1" t="b">
        <v>1</v>
      </c>
    </row>
    <row r="1006" spans="190:204" ht="12.75">
      <c r="GH1006" s="1">
        <v>5</v>
      </c>
      <c r="GL1006" s="1">
        <v>2</v>
      </c>
      <c r="GM1006" s="1" t="s">
        <v>22</v>
      </c>
      <c r="GN1006" s="1">
        <v>0</v>
      </c>
      <c r="GO1006" s="1">
        <v>0</v>
      </c>
      <c r="GP1006" s="1">
        <v>0</v>
      </c>
      <c r="GQ1006" s="1">
        <v>0</v>
      </c>
      <c r="GR1006" s="1">
        <v>0</v>
      </c>
      <c r="GS1006" s="1">
        <v>0</v>
      </c>
      <c r="GT1006" s="1">
        <v>12</v>
      </c>
      <c r="GU1006" s="1">
        <v>9</v>
      </c>
      <c r="GV1006" s="1" t="b">
        <v>1</v>
      </c>
    </row>
    <row r="1007" spans="190:204" ht="12.75">
      <c r="GH1007" s="1">
        <v>6</v>
      </c>
      <c r="GL1007" s="1">
        <v>2</v>
      </c>
      <c r="GM1007" s="1" t="s">
        <v>22</v>
      </c>
      <c r="GN1007" s="1">
        <v>0</v>
      </c>
      <c r="GO1007" s="1">
        <v>0</v>
      </c>
      <c r="GP1007" s="1">
        <v>0</v>
      </c>
      <c r="GQ1007" s="1">
        <v>0</v>
      </c>
      <c r="GR1007" s="1">
        <v>0</v>
      </c>
      <c r="GS1007" s="1">
        <v>0</v>
      </c>
      <c r="GT1007" s="1">
        <v>17</v>
      </c>
      <c r="GU1007" s="1">
        <v>9</v>
      </c>
      <c r="GV1007" s="1" t="b">
        <v>1</v>
      </c>
    </row>
  </sheetData>
  <printOptions/>
  <pageMargins left="0.75" right="0.75" top="1" bottom="1" header="0.5" footer="0.5"/>
  <pageSetup fitToHeight="1" fitToWidth="1" orientation="portrait" paperSize="9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15"/>
  <sheetViews>
    <sheetView workbookViewId="0" topLeftCell="A1">
      <selection activeCell="A1" sqref="A1"/>
    </sheetView>
  </sheetViews>
  <sheetFormatPr defaultColWidth="9.00390625" defaultRowHeight="12"/>
  <cols>
    <col min="1" max="1" width="7.375" style="1" customWidth="1"/>
    <col min="2" max="2" width="2.00390625" style="1" customWidth="1"/>
    <col min="3" max="3" width="3.125" style="1" customWidth="1"/>
    <col min="4" max="4" width="9.25390625" style="1" customWidth="1"/>
    <col min="5" max="5" width="9.00390625" style="1" customWidth="1"/>
    <col min="6" max="6" width="2.00390625" style="1" customWidth="1"/>
    <col min="7" max="7" width="3.125" style="1" customWidth="1"/>
    <col min="8" max="9" width="12.375" style="1" customWidth="1"/>
    <col min="10" max="10" width="2.00390625" style="1" customWidth="1"/>
    <col min="11" max="11" width="3.125" style="1" customWidth="1"/>
    <col min="12" max="12" width="7.25390625" style="1" customWidth="1"/>
    <col min="13" max="13" width="7.125" style="1" customWidth="1"/>
    <col min="14" max="14" width="2.00390625" style="1" customWidth="1"/>
    <col min="15" max="15" width="4.00390625" style="1" customWidth="1"/>
    <col min="16" max="16384" width="12.375" style="1" customWidth="1"/>
  </cols>
  <sheetData>
    <row r="1" ht="12.75">
      <c r="L1" s="1">
        <v>0.84</v>
      </c>
    </row>
    <row r="2" ht="12.75">
      <c r="L2" s="1" t="s">
        <v>2</v>
      </c>
    </row>
    <row r="3" ht="12.75">
      <c r="O3" s="1">
        <f>SUM(L4,H6,D11)</f>
        <v>4</v>
      </c>
    </row>
    <row r="4" spans="8:13" ht="12.75">
      <c r="H4" s="1" t="s">
        <v>3</v>
      </c>
      <c r="L4" s="1">
        <v>6</v>
      </c>
      <c r="M4" s="1">
        <f>O3</f>
        <v>4</v>
      </c>
    </row>
    <row r="5" ht="12.75"/>
    <row r="6" spans="8:12" ht="12.75">
      <c r="H6" s="1">
        <v>-2</v>
      </c>
      <c r="I6" s="1">
        <f>IF(ABS(1-SUM(L1,L6))&lt;=0.00001,SUM(L1*M4,L6*M9),NA())</f>
        <v>4.16</v>
      </c>
      <c r="L6" s="1">
        <v>0.16</v>
      </c>
    </row>
    <row r="7" ht="12.75">
      <c r="L7" s="1" t="s">
        <v>4</v>
      </c>
    </row>
    <row r="8" spans="4:15" ht="12.75">
      <c r="D8" s="1">
        <v>0.5</v>
      </c>
      <c r="O8" s="1">
        <f>SUM(L9,H6,D11)</f>
        <v>5</v>
      </c>
    </row>
    <row r="9" spans="4:13" ht="12.75">
      <c r="D9" s="1" t="s">
        <v>23</v>
      </c>
      <c r="L9" s="1">
        <v>7</v>
      </c>
      <c r="M9" s="1">
        <f>O8</f>
        <v>5</v>
      </c>
    </row>
    <row r="10" ht="12.75">
      <c r="F10" s="1">
        <f>IF(E11=I6,1,IF(E11=I16,2))</f>
        <v>2</v>
      </c>
    </row>
    <row r="11" spans="4:12" ht="12.75">
      <c r="D11" s="1">
        <v>0</v>
      </c>
      <c r="E11" s="1">
        <f>MAX(I6,I16)</f>
        <v>5.04</v>
      </c>
      <c r="L11" s="1">
        <v>0.84</v>
      </c>
    </row>
    <row r="12" ht="12.75">
      <c r="L12" s="1" t="s">
        <v>2</v>
      </c>
    </row>
    <row r="13" ht="12.75">
      <c r="O13" s="1">
        <f>SUM(L14,H16,D11)</f>
        <v>6</v>
      </c>
    </row>
    <row r="14" spans="8:13" ht="12.75">
      <c r="H14" s="1" t="s">
        <v>24</v>
      </c>
      <c r="L14" s="1">
        <v>10</v>
      </c>
      <c r="M14" s="1">
        <f>O13</f>
        <v>6</v>
      </c>
    </row>
    <row r="15" ht="12.75"/>
    <row r="16" spans="8:12" ht="12.75">
      <c r="H16" s="1">
        <v>-4</v>
      </c>
      <c r="I16" s="1">
        <f>IF(ABS(1-SUM(L11,L16))&lt;=0.00001,SUM(L11*M14,L16*M19),NA())</f>
        <v>5.04</v>
      </c>
      <c r="L16" s="1">
        <v>0.16</v>
      </c>
    </row>
    <row r="17" ht="12.75">
      <c r="L17" s="1" t="s">
        <v>4</v>
      </c>
    </row>
    <row r="18" ht="12.75">
      <c r="O18" s="1">
        <f>SUM(L19,H16,D11)</f>
        <v>0</v>
      </c>
    </row>
    <row r="19" spans="1:13" ht="12.75">
      <c r="A19" s="2"/>
      <c r="L19" s="1">
        <v>4</v>
      </c>
      <c r="M19" s="1">
        <f>O18</f>
        <v>0</v>
      </c>
    </row>
    <row r="20" ht="12.75"/>
    <row r="21" spans="1:12" ht="12.75">
      <c r="A21" s="1">
        <f>IF(ABS(1-SUM(D8,D28))&lt;=0.00001,SUM(D8*E11,D28*E31),NA())</f>
        <v>4.84</v>
      </c>
      <c r="L21" s="1">
        <v>0.36</v>
      </c>
    </row>
    <row r="22" ht="12.75">
      <c r="L22" s="1" t="s">
        <v>2</v>
      </c>
    </row>
    <row r="23" ht="12.75">
      <c r="O23" s="1">
        <f>SUM(L24,H26,D31)</f>
        <v>4</v>
      </c>
    </row>
    <row r="24" spans="8:13" ht="12.75">
      <c r="H24" s="1" t="s">
        <v>3</v>
      </c>
      <c r="L24" s="1">
        <v>6</v>
      </c>
      <c r="M24" s="1">
        <f>O23</f>
        <v>4</v>
      </c>
    </row>
    <row r="25" ht="12.75"/>
    <row r="26" spans="8:12" ht="12.75">
      <c r="H26" s="1">
        <v>-2</v>
      </c>
      <c r="I26" s="1">
        <f>IF(ABS(1-SUM(L21,L26))&lt;=0.00001,SUM(L21*M24,L26*M29),NA())</f>
        <v>4.640000000000001</v>
      </c>
      <c r="L26" s="1">
        <v>0.64</v>
      </c>
    </row>
    <row r="27" ht="12.75">
      <c r="L27" s="1" t="s">
        <v>4</v>
      </c>
    </row>
    <row r="28" spans="4:15" ht="12.75">
      <c r="D28" s="1">
        <v>0.5</v>
      </c>
      <c r="O28" s="1">
        <f>SUM(L29,H26,D31)</f>
        <v>5</v>
      </c>
    </row>
    <row r="29" spans="4:13" ht="12.75">
      <c r="D29" s="1" t="s">
        <v>25</v>
      </c>
      <c r="L29" s="1">
        <v>7</v>
      </c>
      <c r="M29" s="1">
        <f>O28</f>
        <v>5</v>
      </c>
    </row>
    <row r="30" ht="12.75">
      <c r="F30" s="1">
        <f>IF(E31=I26,1,IF(E31=I36,2))</f>
        <v>1</v>
      </c>
    </row>
    <row r="31" spans="4:12" ht="12.75">
      <c r="D31" s="1">
        <v>0</v>
      </c>
      <c r="E31" s="1">
        <f>MAX(I26,I36)</f>
        <v>4.640000000000001</v>
      </c>
      <c r="L31" s="1">
        <v>0.36</v>
      </c>
    </row>
    <row r="32" ht="12.75">
      <c r="L32" s="1" t="s">
        <v>2</v>
      </c>
    </row>
    <row r="33" ht="12.75">
      <c r="O33" s="1">
        <f>SUM(L34,H36,D31)</f>
        <v>6</v>
      </c>
    </row>
    <row r="34" spans="8:13" ht="12.75">
      <c r="H34" s="1" t="s">
        <v>24</v>
      </c>
      <c r="L34" s="1">
        <v>10</v>
      </c>
      <c r="M34" s="1">
        <f>O33</f>
        <v>6</v>
      </c>
    </row>
    <row r="35" ht="12.75"/>
    <row r="36" spans="8:12" ht="12.75">
      <c r="H36" s="1">
        <v>-4</v>
      </c>
      <c r="I36" s="1">
        <f>IF(ABS(1-SUM(L31,L36))&lt;=0.00001,SUM(L31*M34,L36*M39),NA())</f>
        <v>2.16</v>
      </c>
      <c r="L36" s="1">
        <v>0.64</v>
      </c>
    </row>
    <row r="37" ht="12.75">
      <c r="L37" s="1" t="s">
        <v>4</v>
      </c>
    </row>
    <row r="38" ht="12.75">
      <c r="O38" s="1">
        <f>SUM(L39,H36,D31)</f>
        <v>0</v>
      </c>
    </row>
    <row r="39" spans="12:13" ht="12.75">
      <c r="L39" s="1">
        <v>4</v>
      </c>
      <c r="M39" s="1">
        <f>O38</f>
        <v>0</v>
      </c>
    </row>
    <row r="1000" spans="190:204" ht="12.75">
      <c r="GH1000" s="1" t="s">
        <v>6</v>
      </c>
      <c r="GI1000" s="1" t="s">
        <v>0</v>
      </c>
      <c r="GJ1000" s="1" t="s">
        <v>1</v>
      </c>
      <c r="GK1000" s="1" t="s">
        <v>7</v>
      </c>
      <c r="GL1000" s="1" t="s">
        <v>8</v>
      </c>
      <c r="GM1000" s="1" t="s">
        <v>9</v>
      </c>
      <c r="GN1000" s="1" t="s">
        <v>10</v>
      </c>
      <c r="GO1000" s="1" t="s">
        <v>11</v>
      </c>
      <c r="GP1000" s="1" t="s">
        <v>12</v>
      </c>
      <c r="GQ1000" s="1" t="s">
        <v>13</v>
      </c>
      <c r="GR1000" s="1" t="s">
        <v>14</v>
      </c>
      <c r="GS1000" s="1" t="s">
        <v>15</v>
      </c>
      <c r="GT1000" s="1" t="s">
        <v>16</v>
      </c>
      <c r="GU1000" s="1" t="s">
        <v>17</v>
      </c>
      <c r="GV1000" s="1" t="s">
        <v>18</v>
      </c>
    </row>
    <row r="1001" spans="189:204" ht="12.75">
      <c r="GG1001" s="1">
        <v>0</v>
      </c>
      <c r="GH1001" s="1">
        <v>0</v>
      </c>
      <c r="GI1001" s="1" t="s">
        <v>19</v>
      </c>
      <c r="GJ1001" s="1">
        <v>0</v>
      </c>
      <c r="GK1001" s="1">
        <v>0</v>
      </c>
      <c r="GL1001" s="1">
        <v>0</v>
      </c>
      <c r="GM1001" s="1" t="s">
        <v>21</v>
      </c>
      <c r="GN1001" s="1">
        <v>2</v>
      </c>
      <c r="GO1001" s="1">
        <v>1</v>
      </c>
      <c r="GP1001" s="1">
        <v>2</v>
      </c>
      <c r="GQ1001" s="1">
        <v>0</v>
      </c>
      <c r="GR1001" s="1">
        <v>0</v>
      </c>
      <c r="GS1001" s="1">
        <v>0</v>
      </c>
      <c r="GT1001" s="1">
        <v>19</v>
      </c>
      <c r="GU1001" s="1">
        <v>1</v>
      </c>
      <c r="GV1001" s="1" t="b">
        <v>1</v>
      </c>
    </row>
    <row r="1002" spans="189:204" ht="12.75">
      <c r="GG1002" s="1">
        <v>2</v>
      </c>
      <c r="GH1002" s="1">
        <v>1</v>
      </c>
      <c r="GL1002" s="1">
        <v>0</v>
      </c>
      <c r="GM1002" s="1" t="s">
        <v>20</v>
      </c>
      <c r="GN1002" s="1">
        <v>2</v>
      </c>
      <c r="GO1002" s="1">
        <v>3</v>
      </c>
      <c r="GP1002" s="1">
        <v>4</v>
      </c>
      <c r="GQ1002" s="1">
        <v>0</v>
      </c>
      <c r="GR1002" s="1">
        <v>0</v>
      </c>
      <c r="GS1002" s="1">
        <v>0</v>
      </c>
      <c r="GT1002" s="1">
        <v>9</v>
      </c>
      <c r="GU1002" s="1">
        <v>5</v>
      </c>
      <c r="GV1002" s="1" t="b">
        <v>1</v>
      </c>
    </row>
    <row r="1003" spans="189:204" ht="12.75">
      <c r="GG1003" s="1">
        <v>0</v>
      </c>
      <c r="GH1003" s="1">
        <v>2</v>
      </c>
      <c r="GL1003" s="1">
        <v>0</v>
      </c>
      <c r="GM1003" s="1" t="s">
        <v>20</v>
      </c>
      <c r="GN1003" s="1">
        <v>2</v>
      </c>
      <c r="GO1003" s="1">
        <v>9</v>
      </c>
      <c r="GP1003" s="1">
        <v>10</v>
      </c>
      <c r="GQ1003" s="1">
        <v>0</v>
      </c>
      <c r="GR1003" s="1">
        <v>0</v>
      </c>
      <c r="GS1003" s="1">
        <v>0</v>
      </c>
      <c r="GT1003" s="1">
        <v>29</v>
      </c>
      <c r="GU1003" s="1">
        <v>5</v>
      </c>
      <c r="GV1003" s="1" t="b">
        <v>1</v>
      </c>
    </row>
    <row r="1004" spans="189:204" ht="12.75">
      <c r="GG1004" s="1">
        <v>9</v>
      </c>
      <c r="GH1004" s="1">
        <v>3</v>
      </c>
      <c r="GK1004" s="1">
        <v>0</v>
      </c>
      <c r="GL1004" s="1">
        <v>1</v>
      </c>
      <c r="GM1004" s="1" t="s">
        <v>21</v>
      </c>
      <c r="GN1004" s="1">
        <v>2</v>
      </c>
      <c r="GO1004" s="1">
        <v>5</v>
      </c>
      <c r="GP1004" s="1">
        <v>6</v>
      </c>
      <c r="GQ1004" s="1">
        <v>0</v>
      </c>
      <c r="GR1004" s="1">
        <v>0</v>
      </c>
      <c r="GS1004" s="1">
        <v>0</v>
      </c>
      <c r="GT1004" s="1">
        <v>4</v>
      </c>
      <c r="GU1004" s="1">
        <v>9</v>
      </c>
      <c r="GV1004" s="1" t="b">
        <v>1</v>
      </c>
    </row>
    <row r="1005" spans="189:204" ht="12.75">
      <c r="GG1005" s="1">
        <v>10</v>
      </c>
      <c r="GH1005" s="1">
        <v>4</v>
      </c>
      <c r="GK1005" s="1">
        <v>0</v>
      </c>
      <c r="GL1005" s="1">
        <v>1</v>
      </c>
      <c r="GM1005" s="1" t="s">
        <v>21</v>
      </c>
      <c r="GN1005" s="1">
        <v>2</v>
      </c>
      <c r="GO1005" s="1">
        <v>7</v>
      </c>
      <c r="GP1005" s="1">
        <v>8</v>
      </c>
      <c r="GQ1005" s="1">
        <v>0</v>
      </c>
      <c r="GR1005" s="1">
        <v>0</v>
      </c>
      <c r="GS1005" s="1">
        <v>0</v>
      </c>
      <c r="GT1005" s="1">
        <v>14</v>
      </c>
      <c r="GU1005" s="1">
        <v>9</v>
      </c>
      <c r="GV1005" s="1" t="b">
        <v>1</v>
      </c>
    </row>
    <row r="1006" spans="189:204" ht="12.75">
      <c r="GG1006" s="1">
        <v>11</v>
      </c>
      <c r="GH1006" s="1">
        <v>5</v>
      </c>
      <c r="GL1006" s="1">
        <v>3</v>
      </c>
      <c r="GM1006" s="1" t="s">
        <v>22</v>
      </c>
      <c r="GN1006" s="1">
        <v>0</v>
      </c>
      <c r="GO1006" s="1">
        <v>0</v>
      </c>
      <c r="GP1006" s="1">
        <v>0</v>
      </c>
      <c r="GQ1006" s="1">
        <v>0</v>
      </c>
      <c r="GR1006" s="1">
        <v>0</v>
      </c>
      <c r="GS1006" s="1">
        <v>0</v>
      </c>
      <c r="GT1006" s="1">
        <v>2</v>
      </c>
      <c r="GU1006" s="1">
        <v>13</v>
      </c>
      <c r="GV1006" s="1" t="b">
        <v>1</v>
      </c>
    </row>
    <row r="1007" spans="189:204" ht="12.75">
      <c r="GG1007" s="1">
        <v>12</v>
      </c>
      <c r="GH1007" s="1">
        <v>6</v>
      </c>
      <c r="GL1007" s="1">
        <v>3</v>
      </c>
      <c r="GM1007" s="1" t="s">
        <v>22</v>
      </c>
      <c r="GN1007" s="1">
        <v>0</v>
      </c>
      <c r="GO1007" s="1">
        <v>0</v>
      </c>
      <c r="GP1007" s="1">
        <v>0</v>
      </c>
      <c r="GQ1007" s="1">
        <v>0</v>
      </c>
      <c r="GR1007" s="1">
        <v>0</v>
      </c>
      <c r="GS1007" s="1">
        <v>0</v>
      </c>
      <c r="GT1007" s="1">
        <v>7</v>
      </c>
      <c r="GU1007" s="1">
        <v>13</v>
      </c>
      <c r="GV1007" s="1" t="b">
        <v>1</v>
      </c>
    </row>
    <row r="1008" spans="189:204" ht="12.75">
      <c r="GG1008" s="1">
        <v>13</v>
      </c>
      <c r="GH1008" s="1">
        <v>7</v>
      </c>
      <c r="GL1008" s="1">
        <v>4</v>
      </c>
      <c r="GM1008" s="1" t="s">
        <v>22</v>
      </c>
      <c r="GN1008" s="1">
        <v>0</v>
      </c>
      <c r="GO1008" s="1">
        <v>0</v>
      </c>
      <c r="GP1008" s="1">
        <v>0</v>
      </c>
      <c r="GQ1008" s="1">
        <v>0</v>
      </c>
      <c r="GR1008" s="1">
        <v>0</v>
      </c>
      <c r="GS1008" s="1">
        <v>0</v>
      </c>
      <c r="GT1008" s="1">
        <v>12</v>
      </c>
      <c r="GU1008" s="1">
        <v>13</v>
      </c>
      <c r="GV1008" s="1" t="b">
        <v>1</v>
      </c>
    </row>
    <row r="1009" spans="189:204" ht="12.75">
      <c r="GG1009" s="1">
        <v>14</v>
      </c>
      <c r="GH1009" s="1">
        <v>8</v>
      </c>
      <c r="GL1009" s="1">
        <v>4</v>
      </c>
      <c r="GM1009" s="1" t="s">
        <v>22</v>
      </c>
      <c r="GN1009" s="1">
        <v>0</v>
      </c>
      <c r="GO1009" s="1">
        <v>0</v>
      </c>
      <c r="GP1009" s="1">
        <v>0</v>
      </c>
      <c r="GQ1009" s="1">
        <v>0</v>
      </c>
      <c r="GR1009" s="1">
        <v>0</v>
      </c>
      <c r="GS1009" s="1">
        <v>0</v>
      </c>
      <c r="GT1009" s="1">
        <v>17</v>
      </c>
      <c r="GU1009" s="1">
        <v>13</v>
      </c>
      <c r="GV1009" s="1" t="b">
        <v>1</v>
      </c>
    </row>
    <row r="1010" spans="190:204" ht="12.75">
      <c r="GH1010" s="1">
        <v>9</v>
      </c>
      <c r="GK1010" s="1">
        <v>0</v>
      </c>
      <c r="GL1010" s="1">
        <v>2</v>
      </c>
      <c r="GM1010" s="1" t="s">
        <v>21</v>
      </c>
      <c r="GN1010" s="1">
        <v>2</v>
      </c>
      <c r="GO1010" s="1">
        <v>11</v>
      </c>
      <c r="GP1010" s="1">
        <v>12</v>
      </c>
      <c r="GQ1010" s="1">
        <v>0</v>
      </c>
      <c r="GR1010" s="1">
        <v>0</v>
      </c>
      <c r="GS1010" s="1">
        <v>0</v>
      </c>
      <c r="GT1010" s="1">
        <v>24</v>
      </c>
      <c r="GU1010" s="1">
        <v>9</v>
      </c>
      <c r="GV1010" s="1" t="b">
        <v>1</v>
      </c>
    </row>
    <row r="1011" spans="190:204" ht="12.75">
      <c r="GH1011" s="1">
        <v>10</v>
      </c>
      <c r="GK1011" s="1">
        <v>0</v>
      </c>
      <c r="GL1011" s="1">
        <v>2</v>
      </c>
      <c r="GM1011" s="1" t="s">
        <v>21</v>
      </c>
      <c r="GN1011" s="1">
        <v>2</v>
      </c>
      <c r="GO1011" s="1">
        <v>13</v>
      </c>
      <c r="GP1011" s="1">
        <v>14</v>
      </c>
      <c r="GQ1011" s="1">
        <v>0</v>
      </c>
      <c r="GR1011" s="1">
        <v>0</v>
      </c>
      <c r="GS1011" s="1">
        <v>0</v>
      </c>
      <c r="GT1011" s="1">
        <v>34</v>
      </c>
      <c r="GU1011" s="1">
        <v>9</v>
      </c>
      <c r="GV1011" s="1" t="b">
        <v>1</v>
      </c>
    </row>
    <row r="1012" spans="190:204" ht="12.75">
      <c r="GH1012" s="1">
        <v>11</v>
      </c>
      <c r="GL1012" s="1">
        <v>9</v>
      </c>
      <c r="GM1012" s="1" t="s">
        <v>22</v>
      </c>
      <c r="GN1012" s="1">
        <v>0</v>
      </c>
      <c r="GO1012" s="1">
        <v>0</v>
      </c>
      <c r="GP1012" s="1">
        <v>0</v>
      </c>
      <c r="GQ1012" s="1">
        <v>0</v>
      </c>
      <c r="GR1012" s="1">
        <v>0</v>
      </c>
      <c r="GS1012" s="1">
        <v>0</v>
      </c>
      <c r="GT1012" s="1">
        <v>22</v>
      </c>
      <c r="GU1012" s="1">
        <v>13</v>
      </c>
      <c r="GV1012" s="1" t="b">
        <v>1</v>
      </c>
    </row>
    <row r="1013" spans="190:204" ht="12.75">
      <c r="GH1013" s="1">
        <v>12</v>
      </c>
      <c r="GL1013" s="1">
        <v>9</v>
      </c>
      <c r="GM1013" s="1" t="s">
        <v>22</v>
      </c>
      <c r="GN1013" s="1">
        <v>0</v>
      </c>
      <c r="GO1013" s="1">
        <v>0</v>
      </c>
      <c r="GP1013" s="1">
        <v>0</v>
      </c>
      <c r="GQ1013" s="1">
        <v>0</v>
      </c>
      <c r="GR1013" s="1">
        <v>0</v>
      </c>
      <c r="GS1013" s="1">
        <v>0</v>
      </c>
      <c r="GT1013" s="1">
        <v>27</v>
      </c>
      <c r="GU1013" s="1">
        <v>13</v>
      </c>
      <c r="GV1013" s="1" t="b">
        <v>1</v>
      </c>
    </row>
    <row r="1014" spans="190:204" ht="12.75">
      <c r="GH1014" s="1">
        <v>13</v>
      </c>
      <c r="GL1014" s="1">
        <v>10</v>
      </c>
      <c r="GM1014" s="1" t="s">
        <v>22</v>
      </c>
      <c r="GN1014" s="1">
        <v>0</v>
      </c>
      <c r="GO1014" s="1">
        <v>0</v>
      </c>
      <c r="GP1014" s="1">
        <v>0</v>
      </c>
      <c r="GQ1014" s="1">
        <v>0</v>
      </c>
      <c r="GR1014" s="1">
        <v>0</v>
      </c>
      <c r="GS1014" s="1">
        <v>0</v>
      </c>
      <c r="GT1014" s="1">
        <v>32</v>
      </c>
      <c r="GU1014" s="1">
        <v>13</v>
      </c>
      <c r="GV1014" s="1" t="b">
        <v>1</v>
      </c>
    </row>
    <row r="1015" spans="190:204" ht="12.75">
      <c r="GH1015" s="1">
        <v>14</v>
      </c>
      <c r="GL1015" s="1">
        <v>10</v>
      </c>
      <c r="GM1015" s="1" t="s">
        <v>22</v>
      </c>
      <c r="GN1015" s="1">
        <v>0</v>
      </c>
      <c r="GO1015" s="1">
        <v>0</v>
      </c>
      <c r="GP1015" s="1">
        <v>0</v>
      </c>
      <c r="GQ1015" s="1">
        <v>0</v>
      </c>
      <c r="GR1015" s="1">
        <v>0</v>
      </c>
      <c r="GS1015" s="1">
        <v>0</v>
      </c>
      <c r="GT1015" s="1">
        <v>37</v>
      </c>
      <c r="GU1015" s="1">
        <v>13</v>
      </c>
      <c r="GV1015" s="1" t="b">
        <v>1</v>
      </c>
    </row>
  </sheetData>
  <printOptions/>
  <pageMargins left="0.75" right="0.75" top="1" bottom="1" header="0.5" footer="0.5"/>
  <pageSetup fitToHeight="1" fitToWidth="1" orientation="portrait" paperSize="9" scale="7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"/>
    </sheetView>
  </sheetViews>
  <sheetFormatPr defaultColWidth="9.00390625" defaultRowHeight="12"/>
  <cols>
    <col min="1" max="1" width="2.875" style="4" customWidth="1"/>
    <col min="2" max="2" width="14.75390625" style="4" bestFit="1" customWidth="1"/>
    <col min="3" max="3" width="12.125" style="4" customWidth="1"/>
    <col min="4" max="4" width="13.875" style="4" bestFit="1" customWidth="1"/>
    <col min="5" max="5" width="14.75390625" style="4" bestFit="1" customWidth="1"/>
    <col min="6" max="6" width="3.375" style="4" customWidth="1"/>
    <col min="7" max="7" width="3.75390625" style="4" customWidth="1"/>
    <col min="8" max="8" width="3.375" style="4" customWidth="1"/>
    <col min="9" max="9" width="5.875" style="4" customWidth="1"/>
    <col min="10" max="16384" width="10.875" style="4" customWidth="1"/>
  </cols>
  <sheetData>
    <row r="1" ht="18">
      <c r="A1" s="3" t="s">
        <v>26</v>
      </c>
    </row>
    <row r="2" ht="12" customHeight="1" thickBot="1"/>
    <row r="3" spans="2:8" ht="12.75">
      <c r="B3" s="5" t="s">
        <v>27</v>
      </c>
      <c r="C3" s="6"/>
      <c r="D3" s="40" t="s">
        <v>28</v>
      </c>
      <c r="E3" s="41"/>
      <c r="F3" s="41"/>
      <c r="G3" s="41"/>
      <c r="H3" s="42"/>
    </row>
    <row r="4" spans="2:8" ht="12.75">
      <c r="B4" s="7" t="s">
        <v>29</v>
      </c>
      <c r="C4" s="8" t="s">
        <v>30</v>
      </c>
      <c r="D4" s="43" t="s">
        <v>31</v>
      </c>
      <c r="E4" s="44"/>
      <c r="F4" s="44"/>
      <c r="G4" s="44"/>
      <c r="H4" s="45"/>
    </row>
    <row r="5" spans="2:8" ht="12.75">
      <c r="B5" s="9" t="s">
        <v>32</v>
      </c>
      <c r="C5" s="10" t="s">
        <v>33</v>
      </c>
      <c r="D5" s="11" t="s">
        <v>23</v>
      </c>
      <c r="E5" s="11" t="s">
        <v>25</v>
      </c>
      <c r="F5" s="11"/>
      <c r="G5" s="11"/>
      <c r="H5" s="12"/>
    </row>
    <row r="6" spans="2:8" ht="12.75">
      <c r="B6" s="13" t="s">
        <v>2</v>
      </c>
      <c r="C6" s="14">
        <v>0.6</v>
      </c>
      <c r="D6" s="15">
        <v>0.7</v>
      </c>
      <c r="E6" s="15">
        <v>0.3</v>
      </c>
      <c r="F6" s="15"/>
      <c r="G6" s="15"/>
      <c r="H6" s="16"/>
    </row>
    <row r="7" spans="2:8" ht="12.75">
      <c r="B7" s="13" t="s">
        <v>4</v>
      </c>
      <c r="C7" s="14">
        <v>0.4</v>
      </c>
      <c r="D7" s="15">
        <v>0.2</v>
      </c>
      <c r="E7" s="15">
        <v>0.8</v>
      </c>
      <c r="F7" s="15"/>
      <c r="G7" s="15"/>
      <c r="H7" s="16"/>
    </row>
    <row r="8" spans="2:8" ht="12.75">
      <c r="B8" s="13"/>
      <c r="C8" s="14"/>
      <c r="D8" s="15"/>
      <c r="E8" s="15"/>
      <c r="F8" s="15"/>
      <c r="G8" s="15"/>
      <c r="H8" s="16"/>
    </row>
    <row r="9" spans="2:8" ht="12.75">
      <c r="B9" s="13"/>
      <c r="C9" s="14"/>
      <c r="D9" s="15"/>
      <c r="E9" s="15"/>
      <c r="F9" s="15"/>
      <c r="G9" s="15"/>
      <c r="H9" s="16"/>
    </row>
    <row r="10" spans="2:8" ht="13.5" thickBot="1">
      <c r="B10" s="17"/>
      <c r="C10" s="18"/>
      <c r="D10" s="19"/>
      <c r="E10" s="19"/>
      <c r="F10" s="19"/>
      <c r="G10" s="19"/>
      <c r="H10" s="20"/>
    </row>
    <row r="11" ht="13.5" thickBot="1"/>
    <row r="12" spans="2:8" ht="12.75">
      <c r="B12" s="21" t="s">
        <v>34</v>
      </c>
      <c r="C12" s="22"/>
      <c r="D12" s="40" t="s">
        <v>35</v>
      </c>
      <c r="E12" s="41"/>
      <c r="F12" s="41"/>
      <c r="G12" s="41"/>
      <c r="H12" s="42"/>
    </row>
    <row r="13" spans="2:8" ht="12.75">
      <c r="B13" s="23" t="s">
        <v>36</v>
      </c>
      <c r="C13" s="10"/>
      <c r="D13" s="43" t="s">
        <v>37</v>
      </c>
      <c r="E13" s="44"/>
      <c r="F13" s="44"/>
      <c r="G13" s="44"/>
      <c r="H13" s="45"/>
    </row>
    <row r="14" spans="2:8" ht="12.75">
      <c r="B14" s="24" t="s">
        <v>31</v>
      </c>
      <c r="C14" s="25" t="s">
        <v>38</v>
      </c>
      <c r="D14" s="26" t="str">
        <f>IF(B6="","",B6)</f>
        <v>Strong Sales</v>
      </c>
      <c r="E14" s="27" t="str">
        <f>IF(B7="","",B7)</f>
        <v>Moderate Sales</v>
      </c>
      <c r="F14" s="27">
        <f>IF(B8="","",B8)</f>
      </c>
      <c r="G14" s="27">
        <f>IF(B9="","",B9)</f>
      </c>
      <c r="H14" s="28">
        <f>IF(B10="","",B10)</f>
      </c>
    </row>
    <row r="15" spans="2:8" ht="12.75">
      <c r="B15" s="29" t="str">
        <f>IF(D5="","",D5)</f>
        <v>Positive Attitude</v>
      </c>
      <c r="C15" s="30">
        <f>IF(D6="","",SUMPRODUCT(C6:C10,D6:D10))</f>
        <v>0.5</v>
      </c>
      <c r="D15" s="31">
        <f>IF(D6="","",C6*D6/SUMPRODUCT(C6:C10,D6:D10))</f>
        <v>0.84</v>
      </c>
      <c r="E15" s="31">
        <f>IF(D7="","",C7*D7/SUMPRODUCT(C6:C10,D6:D10))</f>
        <v>0.16000000000000003</v>
      </c>
      <c r="F15" s="31">
        <f>IF(D8="","",C8*D8/SUMPRODUCT(C6:C10,D6:D10))</f>
      </c>
      <c r="G15" s="31">
        <f>IF(D9="","",C9*D9/SUMPRODUCT(C6:C10,D6:D10))</f>
      </c>
      <c r="H15" s="32">
        <f>IF(D10="","",C10*D10/SUMPRODUCT(C6:C10,D6:D10))</f>
      </c>
    </row>
    <row r="16" spans="2:8" ht="12.75">
      <c r="B16" s="29" t="str">
        <f>IF(E5="","",E5)</f>
        <v>Negative Attitude</v>
      </c>
      <c r="C16" s="33">
        <f>IF(E6="","",SUMPRODUCT(C6:C10,E6:E10))</f>
        <v>0.5</v>
      </c>
      <c r="D16" s="31">
        <f>IF(E6="","",C6*E6/SUMPRODUCT(C6:C10,E6:E10))</f>
        <v>0.36</v>
      </c>
      <c r="E16" s="31">
        <f>IF(E7="","",C7*E7/SUMPRODUCT(C6:C10,E6:E10))</f>
        <v>0.6400000000000001</v>
      </c>
      <c r="F16" s="31">
        <f>IF(E8="","",C8*E8/SUMPRODUCT(C6:C10,E6:E10))</f>
      </c>
      <c r="G16" s="31">
        <f>IF(E9="","",C9*E9/SUMPRODUCT(C6:C10,E6:E10))</f>
      </c>
      <c r="H16" s="32">
        <f>IF(E10="","",C10*E10/SUMPRODUCT(C6:C10,E6:E10))</f>
      </c>
    </row>
    <row r="17" spans="2:8" ht="12.75">
      <c r="B17" s="29">
        <f>IF(F5="","",F5)</f>
      </c>
      <c r="C17" s="33">
        <f>IF(F6="","",SUMPRODUCT(C6:C10,F6:F10))</f>
      </c>
      <c r="D17" s="31">
        <f>IF(F6="","",C6*F6/SUMPRODUCT(C6:C10,F6:F10))</f>
      </c>
      <c r="E17" s="31">
        <f>IF(F7="","",C7*F7/SUMPRODUCT(C6:C10,F6:F10))</f>
      </c>
      <c r="F17" s="31">
        <f>IF(F8="","",C8*F8/SUMPRODUCT(C6:C10,F6:F10))</f>
      </c>
      <c r="G17" s="31">
        <f>IF(F9="","",C9*F9/SUMPRODUCT(C6:C10,F6:F10))</f>
      </c>
      <c r="H17" s="32">
        <f>IF(F10="","",C10*F10/SUMPRODUCT(C6:C10,F6:F10))</f>
      </c>
    </row>
    <row r="18" spans="2:8" ht="12.75">
      <c r="B18" s="29">
        <f>IF(G5="","",G5)</f>
      </c>
      <c r="C18" s="33">
        <f>IF(G6="","",SUMPRODUCT(C6:C10,G6:G10))</f>
      </c>
      <c r="D18" s="31">
        <f>IF(G6="","",C6*G6/SUMPRODUCT(C6:C10,G6:G10))</f>
      </c>
      <c r="E18" s="31">
        <f>IF(G7="","",C7*G7/SUMPRODUCT(C6:C10,G6:G10))</f>
      </c>
      <c r="F18" s="31">
        <f>IF(G8="","",C8*G8/SUMPRODUCT(C6:C10,G6:G10))</f>
      </c>
      <c r="G18" s="31">
        <f>IF(G9="","",C9*G9/SUMPRODUCT(C6:C10,G6:G10))</f>
      </c>
      <c r="H18" s="32">
        <f>IF(G10="","",C10*G10/SUMPRODUCT(C6:C10,G6:G10))</f>
      </c>
    </row>
    <row r="19" spans="2:8" ht="13.5" thickBot="1">
      <c r="B19" s="34">
        <f>IF(H5="","",H5)</f>
      </c>
      <c r="C19" s="35">
        <f>IF(H6="","",SUMPRODUCT(C6:C10,H6:H10))</f>
      </c>
      <c r="D19" s="36">
        <f>IF(H6="","",C6*H6/SUMPRODUCT(C6:C10,H6:H10))</f>
      </c>
      <c r="E19" s="36">
        <f>IF(H7="","",C7*H7/SUMPRODUCT(C6:C10,H6:H10))</f>
      </c>
      <c r="F19" s="36">
        <f>IF(H8="","",C8*H8/SUMPRODUCT(C6:C10,H6:H10))</f>
      </c>
      <c r="G19" s="36">
        <f>IF(H9="","",C9*H9/SUMPRODUCT(C6:C10,H6:H10))</f>
      </c>
      <c r="H19" s="37">
        <f>IF(H10="","",C10*H10/SUMPRODUCT(C6:C10,H6:H10))</f>
      </c>
    </row>
  </sheetData>
  <mergeCells count="4">
    <mergeCell ref="D12:H12"/>
    <mergeCell ref="D13:H13"/>
    <mergeCell ref="D3:H3"/>
    <mergeCell ref="D4:H4"/>
  </mergeCells>
  <printOptions/>
  <pageMargins left="0.75" right="0.75" top="1" bottom="1" header="0.5" footer="0.5"/>
  <pageSetup fitToHeight="1" fitToWidth="1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07"/>
  <sheetViews>
    <sheetView workbookViewId="0" topLeftCell="A1">
      <selection activeCell="A1" sqref="A1"/>
    </sheetView>
  </sheetViews>
  <sheetFormatPr defaultColWidth="9.00390625" defaultRowHeight="12"/>
  <cols>
    <col min="1" max="1" width="6.875" style="1" customWidth="1"/>
    <col min="2" max="2" width="2.00390625" style="1" customWidth="1"/>
    <col min="3" max="3" width="3.125" style="1" customWidth="1"/>
    <col min="4" max="4" width="6.00390625" style="1" customWidth="1"/>
    <col min="5" max="5" width="7.75390625" style="1" customWidth="1"/>
    <col min="6" max="6" width="2.00390625" style="1" customWidth="1"/>
    <col min="7" max="7" width="3.125" style="1" customWidth="1"/>
    <col min="8" max="8" width="7.125" style="1" customWidth="1"/>
    <col min="9" max="9" width="8.25390625" style="1" customWidth="1"/>
    <col min="10" max="10" width="2.00390625" style="1" customWidth="1"/>
    <col min="11" max="11" width="3.125" style="1" customWidth="1"/>
    <col min="12" max="12" width="10.75390625" style="1" customWidth="1"/>
    <col min="13" max="13" width="12.375" style="1" customWidth="1"/>
    <col min="14" max="14" width="2.00390625" style="1" customWidth="1"/>
    <col min="15" max="15" width="4.375" style="1" customWidth="1"/>
    <col min="16" max="16384" width="12.375" style="1" customWidth="1"/>
  </cols>
  <sheetData>
    <row r="1" ht="12.75">
      <c r="H1" s="1">
        <v>0.6</v>
      </c>
    </row>
    <row r="2" ht="12.75">
      <c r="H2" s="1" t="s">
        <v>39</v>
      </c>
    </row>
    <row r="3" ht="12.75">
      <c r="O3" s="1">
        <f>SUM(H4,D7)</f>
        <v>4</v>
      </c>
    </row>
    <row r="4" spans="8:9" ht="12.75">
      <c r="H4" s="1">
        <v>5</v>
      </c>
      <c r="I4" s="1">
        <f>O3</f>
        <v>4</v>
      </c>
    </row>
    <row r="5" ht="12.75">
      <c r="D5" s="1" t="s">
        <v>40</v>
      </c>
    </row>
    <row r="6" ht="12.75">
      <c r="L6" s="1">
        <v>0.5</v>
      </c>
    </row>
    <row r="7" spans="4:12" ht="12.75">
      <c r="D7" s="1">
        <v>-1</v>
      </c>
      <c r="E7" s="1">
        <f>IF(ABS(1-SUM(H1,H8))&lt;=0.00001,SUM(H1*I4,H8*I11),NA())</f>
        <v>1.7999999999999998</v>
      </c>
      <c r="L7" s="1" t="s">
        <v>41</v>
      </c>
    </row>
    <row r="8" spans="8:15" ht="12.75">
      <c r="H8" s="1">
        <v>0.4</v>
      </c>
      <c r="O8" s="1">
        <f>SUM(L9,H11,D7)</f>
        <v>-1</v>
      </c>
    </row>
    <row r="9" spans="8:13" ht="12.75">
      <c r="H9" s="1" t="s">
        <v>42</v>
      </c>
      <c r="L9" s="1">
        <v>0</v>
      </c>
      <c r="M9" s="1">
        <f>O8</f>
        <v>-1</v>
      </c>
    </row>
    <row r="10" ht="12.75"/>
    <row r="11" spans="1:12" ht="12.75">
      <c r="A11" s="2"/>
      <c r="H11" s="1">
        <v>0</v>
      </c>
      <c r="I11" s="1">
        <f>IF(ABS(1-SUM(L6,L11))&lt;=0.00001,SUM(L6*M9,L11*M14),NA())</f>
        <v>-1.5</v>
      </c>
      <c r="L11" s="1">
        <v>0.5</v>
      </c>
    </row>
    <row r="12" spans="2:12" ht="12.75">
      <c r="B12" s="1">
        <f>IF(A13=E7,1,IF(A13=E19,2))</f>
        <v>1</v>
      </c>
      <c r="L12" s="1" t="s">
        <v>43</v>
      </c>
    </row>
    <row r="13" spans="1:15" ht="12.75">
      <c r="A13" s="1">
        <f>MAX(E7,E19)</f>
        <v>1.7999999999999998</v>
      </c>
      <c r="O13" s="1">
        <f>SUM(L14,H11,D7)</f>
        <v>-2</v>
      </c>
    </row>
    <row r="14" spans="12:13" ht="12.75">
      <c r="L14" s="1">
        <v>-1</v>
      </c>
      <c r="M14" s="1">
        <f>O13</f>
        <v>-2</v>
      </c>
    </row>
    <row r="17" ht="12.75">
      <c r="D17" s="1" t="s">
        <v>44</v>
      </c>
    </row>
    <row r="18" ht="12.75">
      <c r="O18" s="1">
        <f>SUM(D19)</f>
        <v>1.5</v>
      </c>
    </row>
    <row r="19" spans="4:5" ht="12.75">
      <c r="D19" s="1">
        <v>1.5</v>
      </c>
      <c r="E19" s="1">
        <f>O18</f>
        <v>1.5</v>
      </c>
    </row>
    <row r="1000" spans="190:204" ht="12.75">
      <c r="GH1000" s="1" t="s">
        <v>6</v>
      </c>
      <c r="GI1000" s="1" t="s">
        <v>0</v>
      </c>
      <c r="GJ1000" s="1" t="s">
        <v>1</v>
      </c>
      <c r="GK1000" s="1" t="s">
        <v>7</v>
      </c>
      <c r="GL1000" s="1" t="s">
        <v>8</v>
      </c>
      <c r="GM1000" s="1" t="s">
        <v>9</v>
      </c>
      <c r="GN1000" s="1" t="s">
        <v>10</v>
      </c>
      <c r="GO1000" s="1" t="s">
        <v>11</v>
      </c>
      <c r="GP1000" s="1" t="s">
        <v>12</v>
      </c>
      <c r="GQ1000" s="1" t="s">
        <v>13</v>
      </c>
      <c r="GR1000" s="1" t="s">
        <v>14</v>
      </c>
      <c r="GS1000" s="1" t="s">
        <v>15</v>
      </c>
      <c r="GT1000" s="1" t="s">
        <v>16</v>
      </c>
      <c r="GU1000" s="1" t="s">
        <v>17</v>
      </c>
      <c r="GV1000" s="1" t="s">
        <v>18</v>
      </c>
    </row>
    <row r="1001" spans="190:204" ht="12.75">
      <c r="GH1001" s="1">
        <v>0</v>
      </c>
      <c r="GI1001" s="1" t="s">
        <v>19</v>
      </c>
      <c r="GJ1001" s="1">
        <v>0</v>
      </c>
      <c r="GK1001" s="1">
        <v>0</v>
      </c>
      <c r="GL1001" s="1">
        <v>0</v>
      </c>
      <c r="GM1001" s="1" t="s">
        <v>20</v>
      </c>
      <c r="GN1001" s="1">
        <v>2</v>
      </c>
      <c r="GO1001" s="1">
        <v>1</v>
      </c>
      <c r="GP1001" s="1">
        <v>2</v>
      </c>
      <c r="GQ1001" s="1">
        <v>0</v>
      </c>
      <c r="GR1001" s="1">
        <v>0</v>
      </c>
      <c r="GS1001" s="1">
        <v>0</v>
      </c>
      <c r="GT1001" s="1">
        <v>11</v>
      </c>
      <c r="GU1001" s="1">
        <v>1</v>
      </c>
      <c r="GV1001" s="1" t="b">
        <v>1</v>
      </c>
    </row>
    <row r="1002" spans="190:204" ht="12.75">
      <c r="GH1002" s="1">
        <v>1</v>
      </c>
      <c r="GK1002" s="1">
        <v>0</v>
      </c>
      <c r="GL1002" s="1">
        <v>0</v>
      </c>
      <c r="GM1002" s="1" t="s">
        <v>21</v>
      </c>
      <c r="GN1002" s="1">
        <v>2</v>
      </c>
      <c r="GO1002" s="1">
        <v>3</v>
      </c>
      <c r="GP1002" s="1">
        <v>4</v>
      </c>
      <c r="GQ1002" s="1">
        <v>0</v>
      </c>
      <c r="GR1002" s="1">
        <v>0</v>
      </c>
      <c r="GS1002" s="1">
        <v>0</v>
      </c>
      <c r="GT1002" s="1">
        <v>5</v>
      </c>
      <c r="GU1002" s="1">
        <v>5</v>
      </c>
      <c r="GV1002" s="1" t="b">
        <v>1</v>
      </c>
    </row>
    <row r="1003" spans="190:204" ht="12.75">
      <c r="GH1003" s="1">
        <v>2</v>
      </c>
      <c r="GK1003" s="1">
        <v>0</v>
      </c>
      <c r="GL1003" s="1">
        <v>0</v>
      </c>
      <c r="GM1003" s="1" t="s">
        <v>22</v>
      </c>
      <c r="GN1003" s="1">
        <v>0</v>
      </c>
      <c r="GO1003" s="1">
        <v>0</v>
      </c>
      <c r="GP1003" s="1">
        <v>0</v>
      </c>
      <c r="GQ1003" s="1">
        <v>0</v>
      </c>
      <c r="GR1003" s="1">
        <v>0</v>
      </c>
      <c r="GS1003" s="1">
        <v>0</v>
      </c>
      <c r="GT1003" s="1">
        <v>17</v>
      </c>
      <c r="GU1003" s="1">
        <v>5</v>
      </c>
      <c r="GV1003" s="1" t="b">
        <v>1</v>
      </c>
    </row>
    <row r="1004" spans="190:204" ht="12.75">
      <c r="GH1004" s="1">
        <v>3</v>
      </c>
      <c r="GL1004" s="1">
        <v>1</v>
      </c>
      <c r="GM1004" s="1" t="s">
        <v>22</v>
      </c>
      <c r="GN1004" s="1">
        <v>0</v>
      </c>
      <c r="GO1004" s="1">
        <v>0</v>
      </c>
      <c r="GP1004" s="1">
        <v>0</v>
      </c>
      <c r="GQ1004" s="1">
        <v>0</v>
      </c>
      <c r="GR1004" s="1">
        <v>0</v>
      </c>
      <c r="GS1004" s="1">
        <v>0</v>
      </c>
      <c r="GT1004" s="1">
        <v>2</v>
      </c>
      <c r="GU1004" s="1">
        <v>9</v>
      </c>
      <c r="GV1004" s="1" t="b">
        <v>1</v>
      </c>
    </row>
    <row r="1005" spans="190:204" ht="12.75">
      <c r="GH1005" s="1">
        <v>4</v>
      </c>
      <c r="GL1005" s="1">
        <v>1</v>
      </c>
      <c r="GM1005" s="1" t="s">
        <v>21</v>
      </c>
      <c r="GN1005" s="1">
        <v>2</v>
      </c>
      <c r="GO1005" s="1">
        <v>5</v>
      </c>
      <c r="GP1005" s="1">
        <v>6</v>
      </c>
      <c r="GQ1005" s="1">
        <v>0</v>
      </c>
      <c r="GR1005" s="1">
        <v>0</v>
      </c>
      <c r="GS1005" s="1">
        <v>0</v>
      </c>
      <c r="GT1005" s="1">
        <v>9</v>
      </c>
      <c r="GU1005" s="1">
        <v>9</v>
      </c>
      <c r="GV1005" s="1" t="b">
        <v>1</v>
      </c>
    </row>
    <row r="1006" spans="190:204" ht="12.75">
      <c r="GH1006" s="1">
        <v>5</v>
      </c>
      <c r="GL1006" s="1">
        <v>4</v>
      </c>
      <c r="GM1006" s="1" t="s">
        <v>22</v>
      </c>
      <c r="GN1006" s="1">
        <v>0</v>
      </c>
      <c r="GO1006" s="1">
        <v>0</v>
      </c>
      <c r="GP1006" s="1">
        <v>0</v>
      </c>
      <c r="GQ1006" s="1">
        <v>0</v>
      </c>
      <c r="GR1006" s="1">
        <v>0</v>
      </c>
      <c r="GS1006" s="1">
        <v>0</v>
      </c>
      <c r="GT1006" s="1">
        <v>7</v>
      </c>
      <c r="GU1006" s="1">
        <v>13</v>
      </c>
      <c r="GV1006" s="1" t="b">
        <v>1</v>
      </c>
    </row>
    <row r="1007" spans="190:204" ht="12.75">
      <c r="GH1007" s="1">
        <v>6</v>
      </c>
      <c r="GL1007" s="1">
        <v>4</v>
      </c>
      <c r="GM1007" s="1" t="s">
        <v>22</v>
      </c>
      <c r="GN1007" s="1">
        <v>0</v>
      </c>
      <c r="GO1007" s="1">
        <v>0</v>
      </c>
      <c r="GP1007" s="1">
        <v>0</v>
      </c>
      <c r="GQ1007" s="1">
        <v>0</v>
      </c>
      <c r="GR1007" s="1">
        <v>0</v>
      </c>
      <c r="GS1007" s="1">
        <v>0</v>
      </c>
      <c r="GT1007" s="1">
        <v>12</v>
      </c>
      <c r="GU1007" s="1">
        <v>13</v>
      </c>
      <c r="GV1007" s="1" t="b">
        <v>1</v>
      </c>
    </row>
  </sheetData>
  <printOptions/>
  <pageMargins left="0.75" right="0.75" top="1" bottom="1" header="0.5" footer="0.5"/>
  <pageSetup fitToHeight="1" fitToWidth="1" orientation="portrait" paperSize="9" scale="7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07"/>
  <sheetViews>
    <sheetView workbookViewId="0" topLeftCell="A1">
      <selection activeCell="A1" sqref="A1"/>
    </sheetView>
  </sheetViews>
  <sheetFormatPr defaultColWidth="9.00390625" defaultRowHeight="12"/>
  <cols>
    <col min="1" max="1" width="12.375" style="1" customWidth="1"/>
    <col min="2" max="2" width="2.00390625" style="1" customWidth="1"/>
    <col min="3" max="3" width="3.125" style="1" customWidth="1"/>
    <col min="4" max="4" width="5.25390625" style="1" customWidth="1"/>
    <col min="5" max="5" width="8.75390625" style="1" customWidth="1"/>
    <col min="6" max="6" width="2.00390625" style="1" customWidth="1"/>
    <col min="7" max="7" width="3.125" style="1" customWidth="1"/>
    <col min="8" max="8" width="6.875" style="1" customWidth="1"/>
    <col min="9" max="9" width="8.375" style="1" customWidth="1"/>
    <col min="10" max="10" width="2.00390625" style="1" customWidth="1"/>
    <col min="11" max="11" width="3.125" style="1" customWidth="1"/>
    <col min="12" max="12" width="10.25390625" style="1" customWidth="1"/>
    <col min="13" max="13" width="12.375" style="1" customWidth="1"/>
    <col min="14" max="14" width="2.00390625" style="1" customWidth="1"/>
    <col min="15" max="15" width="4.25390625" style="1" customWidth="1"/>
    <col min="16" max="16384" width="12.375" style="1" customWidth="1"/>
  </cols>
  <sheetData>
    <row r="1" ht="12.75">
      <c r="H1" s="1">
        <v>0.6</v>
      </c>
    </row>
    <row r="2" ht="12.75">
      <c r="H2" s="1" t="s">
        <v>39</v>
      </c>
    </row>
    <row r="3" ht="12.75">
      <c r="O3" s="1">
        <f>SUM(H4,D7)</f>
        <v>4</v>
      </c>
    </row>
    <row r="4" spans="8:9" ht="12.75">
      <c r="H4" s="1">
        <v>5</v>
      </c>
      <c r="I4" s="1">
        <f>O3</f>
        <v>4</v>
      </c>
    </row>
    <row r="5" spans="4:9" ht="12.75">
      <c r="D5" s="1" t="s">
        <v>40</v>
      </c>
      <c r="I5" s="1">
        <f>A-B*EXP(-I4/RT)</f>
        <v>0.9816843611112658</v>
      </c>
    </row>
    <row r="6" ht="12.75">
      <c r="L6" s="1">
        <v>0.5</v>
      </c>
    </row>
    <row r="7" spans="4:12" ht="12.75">
      <c r="D7" s="1">
        <v>-1</v>
      </c>
      <c r="E7" s="1">
        <f>-LN((A-E8)/B)*RT</f>
        <v>-0.7092453906590928</v>
      </c>
      <c r="L7" s="1" t="s">
        <v>41</v>
      </c>
    </row>
    <row r="8" spans="5:15" ht="12.75">
      <c r="E8" s="1">
        <f>IF(ABS(1-SUM(H1,H8))&lt;=0.00001,SUM(H1*I5,H8*I12),NA())</f>
        <v>-1.0324569688111795</v>
      </c>
      <c r="H8" s="1">
        <v>0.4</v>
      </c>
      <c r="O8" s="1">
        <f>SUM(L9,H11,D7)</f>
        <v>-1</v>
      </c>
    </row>
    <row r="9" spans="8:13" ht="12.75">
      <c r="H9" s="1" t="s">
        <v>42</v>
      </c>
      <c r="L9" s="1">
        <v>0</v>
      </c>
      <c r="M9" s="1">
        <f>O8</f>
        <v>-1</v>
      </c>
    </row>
    <row r="10" ht="12.75">
      <c r="M10" s="1">
        <f>A-B*EXP(-M9/RT)</f>
        <v>-1.718281828459045</v>
      </c>
    </row>
    <row r="11" spans="1:12" ht="12.75">
      <c r="A11" s="2"/>
      <c r="H11" s="1">
        <v>0</v>
      </c>
      <c r="I11" s="1">
        <f>-LN((A-I12)/B)*RT</f>
        <v>-1.6201145069582774</v>
      </c>
      <c r="L11" s="1">
        <v>0.5</v>
      </c>
    </row>
    <row r="12" spans="2:12" ht="12.75">
      <c r="B12" s="1">
        <f>IF(A13=E7,1,IF(A13=E19,2))</f>
        <v>2</v>
      </c>
      <c r="I12" s="1">
        <f>IF(ABS(1-SUM(L6,L11))&lt;=0.00001,SUM(L6*M10,L11*M15),NA())</f>
        <v>-4.0536689636948475</v>
      </c>
      <c r="L12" s="1" t="s">
        <v>43</v>
      </c>
    </row>
    <row r="13" spans="1:15" ht="12.75">
      <c r="A13" s="1">
        <f>MAX(E7,E19)</f>
        <v>1.5</v>
      </c>
      <c r="O13" s="1">
        <f>SUM(L14,H11,D7)</f>
        <v>-2</v>
      </c>
    </row>
    <row r="14" spans="1:13" ht="12.75">
      <c r="A14" s="1">
        <f>A-B*EXP(-A13/RT)</f>
        <v>0.7768698398515702</v>
      </c>
      <c r="L14" s="1">
        <v>-1</v>
      </c>
      <c r="M14" s="1">
        <f>O13</f>
        <v>-2</v>
      </c>
    </row>
    <row r="15" ht="12.75">
      <c r="M15" s="1">
        <f>A-B*EXP(-M14/RT)</f>
        <v>-6.38905609893065</v>
      </c>
    </row>
    <row r="17" ht="12.75">
      <c r="D17" s="1" t="s">
        <v>44</v>
      </c>
    </row>
    <row r="18" ht="12.75">
      <c r="O18" s="1">
        <f>SUM(D19)</f>
        <v>1.5</v>
      </c>
    </row>
    <row r="19" spans="4:5" ht="12.75">
      <c r="D19" s="1">
        <v>1.5</v>
      </c>
      <c r="E19" s="1">
        <f>O18</f>
        <v>1.5</v>
      </c>
    </row>
    <row r="20" ht="12.75">
      <c r="E20" s="1">
        <f>A-B*EXP(-E19/RT)</f>
        <v>0.7768698398515702</v>
      </c>
    </row>
    <row r="22" spans="5:6" ht="12.75">
      <c r="E22" s="38" t="s">
        <v>45</v>
      </c>
      <c r="F22" s="39">
        <v>1</v>
      </c>
    </row>
    <row r="1000" spans="190:204" ht="12.75">
      <c r="GH1000" s="1" t="s">
        <v>6</v>
      </c>
      <c r="GI1000" s="1" t="s">
        <v>0</v>
      </c>
      <c r="GJ1000" s="1" t="s">
        <v>1</v>
      </c>
      <c r="GK1000" s="1" t="s">
        <v>7</v>
      </c>
      <c r="GL1000" s="1" t="s">
        <v>8</v>
      </c>
      <c r="GM1000" s="1" t="s">
        <v>9</v>
      </c>
      <c r="GN1000" s="1" t="s">
        <v>10</v>
      </c>
      <c r="GO1000" s="1" t="s">
        <v>11</v>
      </c>
      <c r="GP1000" s="1" t="s">
        <v>12</v>
      </c>
      <c r="GQ1000" s="1" t="s">
        <v>13</v>
      </c>
      <c r="GR1000" s="1" t="s">
        <v>14</v>
      </c>
      <c r="GS1000" s="1" t="s">
        <v>15</v>
      </c>
      <c r="GT1000" s="1" t="s">
        <v>16</v>
      </c>
      <c r="GU1000" s="1" t="s">
        <v>17</v>
      </c>
      <c r="GV1000" s="1" t="s">
        <v>18</v>
      </c>
    </row>
    <row r="1001" spans="190:204" ht="12.75">
      <c r="GH1001" s="1">
        <v>0</v>
      </c>
      <c r="GI1001" s="1" t="s">
        <v>19</v>
      </c>
      <c r="GJ1001" s="1">
        <v>0</v>
      </c>
      <c r="GK1001" s="1">
        <v>0</v>
      </c>
      <c r="GL1001" s="1">
        <v>0</v>
      </c>
      <c r="GM1001" s="1" t="s">
        <v>20</v>
      </c>
      <c r="GN1001" s="1">
        <v>2</v>
      </c>
      <c r="GO1001" s="1">
        <v>1</v>
      </c>
      <c r="GP1001" s="1">
        <v>2</v>
      </c>
      <c r="GQ1001" s="1">
        <v>0</v>
      </c>
      <c r="GR1001" s="1">
        <v>0</v>
      </c>
      <c r="GS1001" s="1">
        <v>0</v>
      </c>
      <c r="GT1001" s="1">
        <v>11</v>
      </c>
      <c r="GU1001" s="1">
        <v>1</v>
      </c>
      <c r="GV1001" s="1" t="b">
        <v>1</v>
      </c>
    </row>
    <row r="1002" spans="190:204" ht="12.75">
      <c r="GH1002" s="1">
        <v>1</v>
      </c>
      <c r="GK1002" s="1">
        <v>0</v>
      </c>
      <c r="GL1002" s="1">
        <v>0</v>
      </c>
      <c r="GM1002" s="1" t="s">
        <v>21</v>
      </c>
      <c r="GN1002" s="1">
        <v>2</v>
      </c>
      <c r="GO1002" s="1">
        <v>3</v>
      </c>
      <c r="GP1002" s="1">
        <v>4</v>
      </c>
      <c r="GQ1002" s="1">
        <v>0</v>
      </c>
      <c r="GR1002" s="1">
        <v>0</v>
      </c>
      <c r="GS1002" s="1">
        <v>0</v>
      </c>
      <c r="GT1002" s="1">
        <v>5</v>
      </c>
      <c r="GU1002" s="1">
        <v>5</v>
      </c>
      <c r="GV1002" s="1" t="b">
        <v>1</v>
      </c>
    </row>
    <row r="1003" spans="190:204" ht="12.75">
      <c r="GH1003" s="1">
        <v>2</v>
      </c>
      <c r="GK1003" s="1">
        <v>0</v>
      </c>
      <c r="GL1003" s="1">
        <v>0</v>
      </c>
      <c r="GM1003" s="1" t="s">
        <v>22</v>
      </c>
      <c r="GN1003" s="1">
        <v>0</v>
      </c>
      <c r="GO1003" s="1">
        <v>0</v>
      </c>
      <c r="GP1003" s="1">
        <v>0</v>
      </c>
      <c r="GQ1003" s="1">
        <v>0</v>
      </c>
      <c r="GR1003" s="1">
        <v>0</v>
      </c>
      <c r="GS1003" s="1">
        <v>0</v>
      </c>
      <c r="GT1003" s="1">
        <v>17</v>
      </c>
      <c r="GU1003" s="1">
        <v>5</v>
      </c>
      <c r="GV1003" s="1" t="b">
        <v>1</v>
      </c>
    </row>
    <row r="1004" spans="190:204" ht="12.75">
      <c r="GH1004" s="1">
        <v>3</v>
      </c>
      <c r="GL1004" s="1">
        <v>1</v>
      </c>
      <c r="GM1004" s="1" t="s">
        <v>22</v>
      </c>
      <c r="GN1004" s="1">
        <v>0</v>
      </c>
      <c r="GO1004" s="1">
        <v>0</v>
      </c>
      <c r="GP1004" s="1">
        <v>0</v>
      </c>
      <c r="GQ1004" s="1">
        <v>0</v>
      </c>
      <c r="GR1004" s="1">
        <v>0</v>
      </c>
      <c r="GS1004" s="1">
        <v>0</v>
      </c>
      <c r="GT1004" s="1">
        <v>2</v>
      </c>
      <c r="GU1004" s="1">
        <v>9</v>
      </c>
      <c r="GV1004" s="1" t="b">
        <v>1</v>
      </c>
    </row>
    <row r="1005" spans="190:204" ht="12.75">
      <c r="GH1005" s="1">
        <v>4</v>
      </c>
      <c r="GL1005" s="1">
        <v>1</v>
      </c>
      <c r="GM1005" s="1" t="s">
        <v>21</v>
      </c>
      <c r="GN1005" s="1">
        <v>2</v>
      </c>
      <c r="GO1005" s="1">
        <v>5</v>
      </c>
      <c r="GP1005" s="1">
        <v>6</v>
      </c>
      <c r="GQ1005" s="1">
        <v>0</v>
      </c>
      <c r="GR1005" s="1">
        <v>0</v>
      </c>
      <c r="GS1005" s="1">
        <v>0</v>
      </c>
      <c r="GT1005" s="1">
        <v>9</v>
      </c>
      <c r="GU1005" s="1">
        <v>9</v>
      </c>
      <c r="GV1005" s="1" t="b">
        <v>1</v>
      </c>
    </row>
    <row r="1006" spans="190:204" ht="12.75">
      <c r="GH1006" s="1">
        <v>5</v>
      </c>
      <c r="GL1006" s="1">
        <v>4</v>
      </c>
      <c r="GM1006" s="1" t="s">
        <v>22</v>
      </c>
      <c r="GN1006" s="1">
        <v>0</v>
      </c>
      <c r="GO1006" s="1">
        <v>0</v>
      </c>
      <c r="GP1006" s="1">
        <v>0</v>
      </c>
      <c r="GQ1006" s="1">
        <v>0</v>
      </c>
      <c r="GR1006" s="1">
        <v>0</v>
      </c>
      <c r="GS1006" s="1">
        <v>0</v>
      </c>
      <c r="GT1006" s="1">
        <v>7</v>
      </c>
      <c r="GU1006" s="1">
        <v>13</v>
      </c>
      <c r="GV1006" s="1" t="b">
        <v>1</v>
      </c>
    </row>
    <row r="1007" spans="190:204" ht="12.75">
      <c r="GH1007" s="1">
        <v>6</v>
      </c>
      <c r="GL1007" s="1">
        <v>4</v>
      </c>
      <c r="GM1007" s="1" t="s">
        <v>22</v>
      </c>
      <c r="GN1007" s="1">
        <v>0</v>
      </c>
      <c r="GO1007" s="1">
        <v>0</v>
      </c>
      <c r="GP1007" s="1">
        <v>0</v>
      </c>
      <c r="GQ1007" s="1">
        <v>0</v>
      </c>
      <c r="GR1007" s="1">
        <v>0</v>
      </c>
      <c r="GS1007" s="1">
        <v>0</v>
      </c>
      <c r="GT1007" s="1">
        <v>12</v>
      </c>
      <c r="GU1007" s="1">
        <v>13</v>
      </c>
      <c r="GV1007" s="1" t="b">
        <v>1</v>
      </c>
    </row>
  </sheetData>
  <printOptions/>
  <pageMargins left="0.75" right="0.75" top="1" bottom="1" header="0.5" footer="0.5"/>
  <pageSetup fitToHeight="1" fitToWidth="1" orientation="portrait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cp:lastPrinted>2006-05-13T23:43:55Z</cp:lastPrinted>
  <dcterms:created xsi:type="dcterms:W3CDTF">2000-03-28T18:15:50Z</dcterms:created>
  <dcterms:modified xsi:type="dcterms:W3CDTF">2006-12-02T07:15:51Z</dcterms:modified>
  <cp:category/>
  <cp:version/>
  <cp:contentType/>
  <cp:contentStatus/>
</cp:coreProperties>
</file>